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45" yWindow="3690" windowWidth="5085" windowHeight="1440" activeTab="1"/>
  </bookViews>
  <sheets>
    <sheet name="医院自评" sheetId="1" r:id="rId1"/>
    <sheet name="自评结果(根据评分表自动计算）" sheetId="2" r:id="rId2"/>
  </sheets>
  <definedNames>
    <definedName name="_xlnm._FilterDatabase" localSheetId="0" hidden="1">'医院自评'!$A$3:$O$299</definedName>
    <definedName name="OLE_LINK1" localSheetId="0">'医院自评'!$A$3</definedName>
    <definedName name="_xlnm.Print_Titles" localSheetId="0">'医院自评'!$3:$3</definedName>
    <definedName name="Z_2E9FB51D_CAF7_4893_8C2C_EED865DA87EF_.wvu.FilterData" localSheetId="0" hidden="1">'医院自评'!$A$3:$G$297</definedName>
  </definedNames>
  <calcPr fullCalcOnLoad="1"/>
</workbook>
</file>

<file path=xl/sharedStrings.xml><?xml version="1.0" encoding="utf-8"?>
<sst xmlns="http://schemas.openxmlformats.org/spreadsheetml/2006/main" count="1341" uniqueCount="660">
  <si>
    <r>
      <t>（</t>
    </r>
    <r>
      <rPr>
        <sz val="9"/>
        <color indexed="8"/>
        <rFont val="Times New Roman"/>
        <family val="1"/>
      </rPr>
      <t>1</t>
    </r>
    <r>
      <rPr>
        <sz val="9"/>
        <color indexed="8"/>
        <rFont val="宋体"/>
        <family val="0"/>
      </rPr>
      <t>）</t>
    </r>
    <r>
      <rPr>
        <sz val="9"/>
        <color indexed="8"/>
        <rFont val="宋体"/>
        <family val="0"/>
      </rPr>
      <t>检验审核、结果状态能够与临床共享
（</t>
    </r>
    <r>
      <rPr>
        <sz val="9"/>
        <color indexed="8"/>
        <rFont val="Times New Roman"/>
        <family val="1"/>
      </rPr>
      <t>2</t>
    </r>
    <r>
      <rPr>
        <sz val="9"/>
        <color indexed="8"/>
        <rFont val="宋体"/>
        <family val="0"/>
      </rPr>
      <t>）</t>
    </r>
    <r>
      <rPr>
        <sz val="9"/>
        <color indexed="8"/>
        <rFont val="宋体"/>
        <family val="0"/>
      </rPr>
      <t>支持检验过程闭环监控
（</t>
    </r>
    <r>
      <rPr>
        <sz val="9"/>
        <color indexed="8"/>
        <rFont val="Times New Roman"/>
        <family val="1"/>
      </rPr>
      <t>3</t>
    </r>
    <r>
      <rPr>
        <sz val="9"/>
        <color indexed="8"/>
        <rFont val="宋体"/>
        <family val="0"/>
      </rPr>
      <t>）</t>
    </r>
    <r>
      <rPr>
        <sz val="9"/>
        <color indexed="8"/>
        <rFont val="宋体"/>
        <family val="0"/>
      </rPr>
      <t>可实现患者历史检验结果分析</t>
    </r>
  </si>
  <si>
    <r>
      <t>（</t>
    </r>
    <r>
      <rPr>
        <sz val="9"/>
        <color indexed="8"/>
        <rFont val="Times New Roman"/>
        <family val="1"/>
      </rPr>
      <t>1</t>
    </r>
    <r>
      <rPr>
        <sz val="9"/>
        <color indexed="8"/>
        <rFont val="宋体"/>
        <family val="0"/>
      </rPr>
      <t>）麻醉记录数据可供手术科室共享，病历、收费中均可引用麻醉记录数据
（</t>
    </r>
    <r>
      <rPr>
        <sz val="9"/>
        <color indexed="8"/>
        <rFont val="Times New Roman"/>
        <family val="1"/>
      </rPr>
      <t>2</t>
    </r>
    <r>
      <rPr>
        <sz val="9"/>
        <color indexed="8"/>
        <rFont val="宋体"/>
        <family val="0"/>
      </rPr>
      <t>）提供麻醉记录单查看工具供其他系统进行界面集成
（</t>
    </r>
    <r>
      <rPr>
        <sz val="9"/>
        <color indexed="8"/>
        <rFont val="Times New Roman"/>
        <family val="1"/>
      </rPr>
      <t>3</t>
    </r>
    <r>
      <rPr>
        <sz val="9"/>
        <color indexed="8"/>
        <rFont val="宋体"/>
        <family val="0"/>
      </rPr>
      <t>）能够判断麻醉过程中出现的非正常状态，并在麻醉记录单和相关图表中显示
（</t>
    </r>
    <r>
      <rPr>
        <sz val="9"/>
        <color indexed="8"/>
        <rFont val="Times New Roman"/>
        <family val="1"/>
      </rPr>
      <t>4</t>
    </r>
    <r>
      <rPr>
        <sz val="9"/>
        <color indexed="8"/>
        <rFont val="宋体"/>
        <family val="0"/>
      </rPr>
      <t>）能够记录术中用药情况并在麻醉记录单中体现</t>
    </r>
  </si>
  <si>
    <t>从进入手术室到麻醉恢复回到病房或离开医院，麻醉过程全程可进行记录和监控</t>
  </si>
  <si>
    <r>
      <t>（</t>
    </r>
    <r>
      <rPr>
        <sz val="9"/>
        <color indexed="8"/>
        <rFont val="Times New Roman"/>
        <family val="1"/>
      </rPr>
      <t>1</t>
    </r>
    <r>
      <rPr>
        <sz val="9"/>
        <color indexed="8"/>
        <rFont val="宋体"/>
        <family val="0"/>
      </rPr>
      <t>）</t>
    </r>
    <r>
      <rPr>
        <sz val="9"/>
        <color indexed="8"/>
        <rFont val="宋体"/>
        <family val="0"/>
      </rPr>
      <t>监护数据能够纳入并完善诊疗指南
（</t>
    </r>
    <r>
      <rPr>
        <sz val="9"/>
        <color indexed="8"/>
        <rFont val="Times New Roman"/>
        <family val="1"/>
      </rPr>
      <t>2</t>
    </r>
    <r>
      <rPr>
        <sz val="9"/>
        <color indexed="8"/>
        <rFont val="宋体"/>
        <family val="0"/>
      </rPr>
      <t>）</t>
    </r>
    <r>
      <rPr>
        <sz val="9"/>
        <color indexed="8"/>
        <rFont val="宋体"/>
        <family val="0"/>
      </rPr>
      <t>具有根据体征数据与药物治疗、检验结果数据进行检测结果分析的知识库</t>
    </r>
  </si>
  <si>
    <t>具有根据住院患者血型分布情况提供配置血液库存的知识库和处理工具</t>
  </si>
  <si>
    <r>
      <t>（</t>
    </r>
    <r>
      <rPr>
        <sz val="9"/>
        <color indexed="8"/>
        <rFont val="Times New Roman"/>
        <family val="1"/>
      </rPr>
      <t>1</t>
    </r>
    <r>
      <rPr>
        <sz val="9"/>
        <color indexed="8"/>
        <rFont val="宋体"/>
        <family val="0"/>
      </rPr>
      <t>）</t>
    </r>
    <r>
      <rPr>
        <sz val="9"/>
        <color indexed="8"/>
        <rFont val="宋体"/>
        <family val="0"/>
      </rPr>
      <t>用药不良反应能够与院外管理机构沟通
（</t>
    </r>
    <r>
      <rPr>
        <sz val="9"/>
        <color indexed="8"/>
        <rFont val="Times New Roman"/>
        <family val="1"/>
      </rPr>
      <t>2</t>
    </r>
    <r>
      <rPr>
        <sz val="9"/>
        <color indexed="8"/>
        <rFont val="宋体"/>
        <family val="0"/>
      </rPr>
      <t>）</t>
    </r>
    <r>
      <rPr>
        <sz val="9"/>
        <color indexed="8"/>
        <rFont val="宋体"/>
        <family val="0"/>
      </rPr>
      <t>能够处理外部的处方
（</t>
    </r>
    <r>
      <rPr>
        <sz val="9"/>
        <color indexed="8"/>
        <rFont val="Times New Roman"/>
        <family val="1"/>
      </rPr>
      <t>3</t>
    </r>
    <r>
      <rPr>
        <sz val="9"/>
        <color indexed="8"/>
        <rFont val="宋体"/>
        <family val="0"/>
      </rPr>
      <t>）</t>
    </r>
    <r>
      <rPr>
        <sz val="9"/>
        <color indexed="8"/>
        <rFont val="宋体"/>
        <family val="0"/>
      </rPr>
      <t>住院药品配置能够参考住院前药品使用情况</t>
    </r>
  </si>
  <si>
    <r>
      <t>（</t>
    </r>
    <r>
      <rPr>
        <sz val="9"/>
        <color indexed="8"/>
        <rFont val="Times New Roman"/>
        <family val="1"/>
      </rPr>
      <t>1</t>
    </r>
    <r>
      <rPr>
        <sz val="9"/>
        <color indexed="8"/>
        <rFont val="宋体"/>
        <family val="0"/>
      </rPr>
      <t>）药品使用过程闭环监控数据汇总管理
（</t>
    </r>
    <r>
      <rPr>
        <sz val="9"/>
        <color indexed="8"/>
        <rFont val="Times New Roman"/>
        <family val="1"/>
      </rPr>
      <t>2</t>
    </r>
    <r>
      <rPr>
        <sz val="9"/>
        <color indexed="8"/>
        <rFont val="宋体"/>
        <family val="0"/>
      </rPr>
      <t>）对用药不良反应可记录并能够将其作为知识更新知识库
（</t>
    </r>
    <r>
      <rPr>
        <sz val="9"/>
        <color indexed="8"/>
        <rFont val="Times New Roman"/>
        <family val="1"/>
      </rPr>
      <t>3</t>
    </r>
    <r>
      <rPr>
        <sz val="9"/>
        <color indexed="8"/>
        <rFont val="宋体"/>
        <family val="0"/>
      </rPr>
      <t>）能够根据临床路径进行药品的准备</t>
    </r>
  </si>
  <si>
    <t>具有对病历缺陷内容进行追踪纠正检查功能，包括病历的格式、时限、合理用药、感染控制、费用控制等重要的医疗记录</t>
  </si>
  <si>
    <r>
      <t>（</t>
    </r>
    <r>
      <rPr>
        <sz val="9"/>
        <color indexed="8"/>
        <rFont val="Times New Roman"/>
        <family val="1"/>
      </rPr>
      <t>1</t>
    </r>
    <r>
      <rPr>
        <sz val="9"/>
        <color indexed="8"/>
        <rFont val="宋体"/>
        <family val="0"/>
      </rPr>
      <t>）</t>
    </r>
    <r>
      <rPr>
        <sz val="9"/>
        <color indexed="8"/>
        <rFont val="宋体"/>
        <family val="0"/>
      </rPr>
      <t>支持对跨医疗机构病历信息阅读功能，为病历质控人员提供全面病历信息用于质量管理
（</t>
    </r>
    <r>
      <rPr>
        <sz val="9"/>
        <color indexed="8"/>
        <rFont val="Times New Roman"/>
        <family val="1"/>
      </rPr>
      <t>2</t>
    </r>
    <r>
      <rPr>
        <sz val="9"/>
        <color indexed="8"/>
        <rFont val="宋体"/>
        <family val="0"/>
      </rPr>
      <t>）</t>
    </r>
    <r>
      <rPr>
        <sz val="9"/>
        <color indexed="8"/>
        <rFont val="宋体"/>
        <family val="0"/>
      </rPr>
      <t>支持跨医疗机构病历质量跟踪</t>
    </r>
  </si>
  <si>
    <r>
      <t>（</t>
    </r>
    <r>
      <rPr>
        <sz val="9"/>
        <color indexed="8"/>
        <rFont val="Times New Roman"/>
        <family val="1"/>
      </rPr>
      <t>1</t>
    </r>
    <r>
      <rPr>
        <sz val="9"/>
        <color indexed="8"/>
        <rFont val="宋体"/>
        <family val="0"/>
      </rPr>
      <t>）对药物治疗医嘱药物的不良反应有上报处理功能
（</t>
    </r>
    <r>
      <rPr>
        <sz val="9"/>
        <color indexed="8"/>
        <rFont val="Times New Roman"/>
        <family val="1"/>
      </rPr>
      <t>2</t>
    </r>
    <r>
      <rPr>
        <sz val="9"/>
        <color indexed="8"/>
        <rFont val="宋体"/>
        <family val="0"/>
      </rPr>
      <t>）下达医嘱时能够针对临床路径要求自动对比路径执行与变异情况并有记录和提示功能</t>
    </r>
  </si>
  <si>
    <t>（1）可获得检验科室报告数据
（2）医师工作站中可查阅历史检验结果并可绘制趋势图形
（3）查阅检查报告时能够给出结果参考范围及其结果是否阴性的判断</t>
  </si>
  <si>
    <t>能够查看历史检验结果和其他医疗机构的检验结果</t>
  </si>
  <si>
    <t>在申请检验时能够查询与获得历史检验结果和其他医疗机构检验结果和报告作参考</t>
  </si>
  <si>
    <r>
      <t>（</t>
    </r>
    <r>
      <rPr>
        <sz val="9"/>
        <color indexed="8"/>
        <rFont val="Times New Roman"/>
        <family val="1"/>
      </rPr>
      <t>1</t>
    </r>
    <r>
      <rPr>
        <sz val="9"/>
        <color indexed="8"/>
        <rFont val="宋体"/>
        <family val="0"/>
      </rPr>
      <t>）下达申请时能查询适应症、作用、注意事项
（</t>
    </r>
    <r>
      <rPr>
        <sz val="9"/>
        <color indexed="8"/>
        <rFont val="Times New Roman"/>
        <family val="1"/>
      </rPr>
      <t>2</t>
    </r>
    <r>
      <rPr>
        <sz val="9"/>
        <color indexed="8"/>
        <rFont val="宋体"/>
        <family val="0"/>
      </rPr>
      <t>）申请能实时传送到医技科室
（</t>
    </r>
    <r>
      <rPr>
        <sz val="9"/>
        <color indexed="8"/>
        <rFont val="Times New Roman"/>
        <family val="1"/>
      </rPr>
      <t>3</t>
    </r>
    <r>
      <rPr>
        <sz val="9"/>
        <color indexed="8"/>
        <rFont val="宋体"/>
        <family val="0"/>
      </rPr>
      <t>）检查项目来自全院统一字典</t>
    </r>
  </si>
  <si>
    <t>能够查询历史检查结果、其他医疗机构检查结果和报告</t>
  </si>
  <si>
    <t>能通过调用检查科室系统或界面集成方式查阅医技科室的检查报告和图像</t>
  </si>
  <si>
    <t>能通过磁盘或文件导入或查看检查报告或检查图像</t>
  </si>
  <si>
    <t>（1）能在医师工作站集成工具中查阅检查报告和图像
（2）能够显示测量结果参考范围</t>
  </si>
  <si>
    <t>（1）能获得完整的检验结果与报告，包括数据、图形、图像、趋势分析等
（2）可随时跟踪检验进展情况和结果
（3）出现危急值时能够随时通知申请医师。</t>
  </si>
  <si>
    <t>（1）在门诊医师站可查阅检查报告和图像
（2）门诊医师站系统记录检查数据
（3）查阅报告或图像时能够给出测量结果参考范围</t>
  </si>
  <si>
    <t>（1）有科室检查管理系统，信息仅在科室内使用
（2）能够与检查设备连接获取数据和图像</t>
  </si>
  <si>
    <t>（1）所记录的检查数据、检查图像供全院共享
（2）知识库能够综合利用其他科室的检查结果或临床数据进行判断和提示</t>
  </si>
  <si>
    <t>（1）检查结果、检查图像在全院有统一管理机制
（2）可以长期存储记录
（3）检查记录有安全访问管理机制</t>
  </si>
  <si>
    <t>（1）检查数据记录过程有查询和跟踪工具
（2）检查全过程数据记录有智能化的核对与查错功能，具有防止患者、检查数据、图像不对应的自动核查策略与手段</t>
  </si>
  <si>
    <t>检查报告、检查图像供全院共享</t>
  </si>
  <si>
    <t>检查图像（有效应用按检查项目人次比例计算）</t>
  </si>
  <si>
    <t>（1）可通过网络获取检查设备图像
（2）图像数据能够在本科室系统保存并共享
（3）检查图像能够与本科室预约与登记数据对照</t>
  </si>
  <si>
    <t>（1）检查图像供全院共享，提供符合DICOM标准的图像访问体系
（2）能够自动根据检查部位、检查目的进行图像灰阶等参数调整
（3）具有图像质控功能
（4）具有基础的图像访问控制的机制</t>
  </si>
  <si>
    <t>（1）建立全院统一的图像存储体系
（2）支持符合DICOM标准的图像显示终端访问数据
（3）有完整的数据访问控制体系，支持指定用户、指定患者、指定检查的访问控制</t>
  </si>
  <si>
    <t>（1）报告审核时有自动提示
（2）报告数据可供全院使用
（3）发出报告中有正常范围提示
（4）检验报告包括必要的数值、曲线、图像</t>
  </si>
  <si>
    <t>（1）重点病历数据、主要医疗记录和图像可供全院使用并可集中统一长期存储
（2）病历保存时间符合病历管理规范的存储要求</t>
  </si>
  <si>
    <t>能够获得、显示其他医疗机构的检查结果、图像等</t>
  </si>
  <si>
    <r>
      <t>（</t>
    </r>
    <r>
      <rPr>
        <sz val="9"/>
        <color indexed="8"/>
        <rFont val="Times New Roman"/>
        <family val="1"/>
      </rPr>
      <t>1</t>
    </r>
    <r>
      <rPr>
        <sz val="9"/>
        <color indexed="8"/>
        <rFont val="宋体"/>
        <family val="0"/>
      </rPr>
      <t>）病历书写有智能提示功能，可自定义病历结构与格式
（</t>
    </r>
    <r>
      <rPr>
        <sz val="9"/>
        <color indexed="8"/>
        <rFont val="Times New Roman"/>
        <family val="1"/>
      </rPr>
      <t>2</t>
    </r>
    <r>
      <rPr>
        <sz val="9"/>
        <color indexed="8"/>
        <rFont val="宋体"/>
        <family val="0"/>
      </rPr>
      <t>）提供插入检查检验结果功能
（</t>
    </r>
    <r>
      <rPr>
        <sz val="9"/>
        <color indexed="8"/>
        <rFont val="Times New Roman"/>
        <family val="1"/>
      </rPr>
      <t>3</t>
    </r>
    <r>
      <rPr>
        <sz val="9"/>
        <color indexed="8"/>
        <rFont val="宋体"/>
        <family val="0"/>
      </rPr>
      <t>）可进行病历内容检索
（</t>
    </r>
    <r>
      <rPr>
        <sz val="9"/>
        <color indexed="8"/>
        <rFont val="Times New Roman"/>
        <family val="1"/>
      </rPr>
      <t>4</t>
    </r>
    <r>
      <rPr>
        <sz val="9"/>
        <color indexed="8"/>
        <rFont val="宋体"/>
        <family val="0"/>
      </rPr>
      <t>）病历数据与医嘱等数据全院一体化管理
（</t>
    </r>
    <r>
      <rPr>
        <sz val="9"/>
        <color indexed="8"/>
        <rFont val="Times New Roman"/>
        <family val="1"/>
      </rPr>
      <t>5</t>
    </r>
    <r>
      <rPr>
        <sz val="9"/>
        <color indexed="8"/>
        <rFont val="宋体"/>
        <family val="0"/>
      </rPr>
      <t>）历史病历完成数字化处理并可查阅</t>
    </r>
  </si>
  <si>
    <t>能够引用检查、检验和其他医疗机构病历记录的内容</t>
  </si>
  <si>
    <t>具备医院范围内多部门共享的满足专科要求的医疗规范、教科书内容查询</t>
  </si>
  <si>
    <r>
      <t>（</t>
    </r>
    <r>
      <rPr>
        <sz val="9"/>
        <color indexed="8"/>
        <rFont val="Times New Roman"/>
        <family val="1"/>
      </rPr>
      <t>1</t>
    </r>
    <r>
      <rPr>
        <sz val="9"/>
        <color indexed="8"/>
        <rFont val="宋体"/>
        <family val="0"/>
      </rPr>
      <t>）</t>
    </r>
    <r>
      <rPr>
        <sz val="9"/>
        <color indexed="8"/>
        <rFont val="宋体"/>
        <family val="0"/>
      </rPr>
      <t>可访问全院统一的，能够与医嘱、检验、药品的信息紧密结合的知识库
（</t>
    </r>
    <r>
      <rPr>
        <sz val="9"/>
        <color indexed="8"/>
        <rFont val="Times New Roman"/>
        <family val="1"/>
      </rPr>
      <t>2</t>
    </r>
    <r>
      <rPr>
        <sz val="9"/>
        <color indexed="8"/>
        <rFont val="宋体"/>
        <family val="0"/>
      </rPr>
      <t>）</t>
    </r>
    <r>
      <rPr>
        <sz val="9"/>
        <color indexed="8"/>
        <rFont val="宋体"/>
        <family val="0"/>
      </rPr>
      <t>有可在医疗过程中自动进行校验的知识库内容</t>
    </r>
  </si>
  <si>
    <t>在医疗闭环信息监控中，能够提供问题对应的解释、处理建议内容</t>
  </si>
  <si>
    <t>能够实时获得本医疗机构外部的联机知识库，包括药品、诊疗、文献、药物不良反映记录等</t>
  </si>
  <si>
    <t>没有用计算机实现患者管理</t>
  </si>
  <si>
    <t>病房医嘱处理（有效应用按使用患者数比例计算）</t>
  </si>
  <si>
    <t>查阅报告时，能够根据测量结果和患者诊断、生理指标、历史检查结果、其他检查与检验结果等自动审核并给出提示</t>
  </si>
  <si>
    <t>病房病历记录（有效应用按使用患者数比例计算）</t>
  </si>
  <si>
    <t>手工输入患者基本信息、住院记录、评估记录，仅作为护士本地工作记录</t>
  </si>
  <si>
    <t>有患者入出转、检查等跟踪</t>
  </si>
  <si>
    <t>（1）医嘱执行过程中有患者、药品、检验标本等机读自动识别手段进行自动核对
（2）能够对照诊断、检验结果等内容
（3）对高风险医嘱执行时有警示</t>
  </si>
  <si>
    <t>（1）具有针对患者诊断、性别、历史处方、过敏史等进行合理用药、配伍禁忌、给药途径等综合自动检查功能并给出提示
（2）对高危药品使用给予警示
（3）能够接收到处方点评的反馈</t>
  </si>
  <si>
    <t>查阅报告时，能够根据结果和患者诊断、生理指标、历史检验结果对比等自动检查并给出提示</t>
  </si>
  <si>
    <t>（1）检查报告和图像来自全院统一管理的数据
（2）查阅报告时，能够根据测量结果和患者诊断、生理指标、历史检查结果、其他检查与检验结果等自动检查并给出提示</t>
  </si>
  <si>
    <t>（1）在本地登记来检查患者的情况，代替登记本
（2）登记记录可导出供其他系统共享</t>
  </si>
  <si>
    <t>（1）库存血液情况供全院共享
（2）血库能够查询和统计住院患者血型分布情况</t>
  </si>
  <si>
    <t>病房药品配置（有效应用按患者数比例计算）</t>
  </si>
  <si>
    <t>患者基本信息、住院记录等可提供科室临床医师共享</t>
  </si>
  <si>
    <r>
      <t>（</t>
    </r>
    <r>
      <rPr>
        <sz val="9"/>
        <color indexed="8"/>
        <rFont val="Times New Roman"/>
        <family val="1"/>
      </rPr>
      <t>1</t>
    </r>
    <r>
      <rPr>
        <sz val="9"/>
        <color indexed="8"/>
        <rFont val="宋体"/>
        <family val="0"/>
      </rPr>
      <t>）处理入、出院、转科记录时具有核对功能
（</t>
    </r>
    <r>
      <rPr>
        <sz val="9"/>
        <color indexed="8"/>
        <rFont val="Times New Roman"/>
        <family val="1"/>
      </rPr>
      <t>2</t>
    </r>
    <r>
      <rPr>
        <sz val="9"/>
        <color indexed="8"/>
        <rFont val="宋体"/>
        <family val="0"/>
      </rPr>
      <t>）可提示入科的基本处理流程或有可定义的入科处理模版提醒帮助护士完成常规的处理</t>
    </r>
  </si>
  <si>
    <t>（1）从住院登记处接收患者基本信息
（2）床位、病情信息、病历资料供全院共享
（3）转科或出院时在系统中处理</t>
  </si>
  <si>
    <t>（1）能够实时获得医疗提示、检验结果、诊断信息等
（2）能够完成患者在医院内活动的闭环管理</t>
  </si>
  <si>
    <t>（1）入院评估记录在医院统一医疗数据管理体系中管理
（2）既往病历记录数据、检查检验结果等可提供给医师使用
（3）书写入院评估时有智能模版</t>
  </si>
  <si>
    <t>护士手工抄写执行单，如药品单、输液卡等</t>
  </si>
  <si>
    <t>（1）能够接收医师下达的医嘱，同时支持手工增补医嘱
（2）医嘱或执行单供药剂科或收费使用</t>
  </si>
  <si>
    <r>
      <t>（</t>
    </r>
    <r>
      <rPr>
        <sz val="9"/>
        <color indexed="8"/>
        <rFont val="Times New Roman"/>
        <family val="1"/>
      </rPr>
      <t>1</t>
    </r>
    <r>
      <rPr>
        <sz val="9"/>
        <color indexed="8"/>
        <rFont val="宋体"/>
        <family val="0"/>
      </rPr>
      <t>）医嘱和执行单数据与药剂科和收费实时共享
（</t>
    </r>
    <r>
      <rPr>
        <sz val="9"/>
        <color indexed="8"/>
        <rFont val="Times New Roman"/>
        <family val="1"/>
      </rPr>
      <t>2</t>
    </r>
    <r>
      <rPr>
        <sz val="9"/>
        <color indexed="8"/>
        <rFont val="宋体"/>
        <family val="0"/>
      </rPr>
      <t>）执行单能够在医嘱执行操作后产生</t>
    </r>
  </si>
  <si>
    <r>
      <t>（</t>
    </r>
    <r>
      <rPr>
        <sz val="9"/>
        <color indexed="8"/>
        <rFont val="Times New Roman"/>
        <family val="1"/>
      </rPr>
      <t>1</t>
    </r>
    <r>
      <rPr>
        <sz val="9"/>
        <color indexed="8"/>
        <rFont val="宋体"/>
        <family val="0"/>
      </rPr>
      <t>）全院统一管理医嘱、执行记录，构成统一电子病历内容
（</t>
    </r>
    <r>
      <rPr>
        <sz val="9"/>
        <color indexed="8"/>
        <rFont val="Times New Roman"/>
        <family val="1"/>
      </rPr>
      <t>2</t>
    </r>
    <r>
      <rPr>
        <sz val="9"/>
        <color indexed="8"/>
        <rFont val="宋体"/>
        <family val="0"/>
      </rPr>
      <t>）新医嘱和医嘱变更可及时通知护士</t>
    </r>
    <r>
      <rPr>
        <sz val="9"/>
        <rFont val="宋体"/>
        <family val="0"/>
      </rPr>
      <t xml:space="preserve">
（</t>
    </r>
    <r>
      <rPr>
        <sz val="9"/>
        <rFont val="Times New Roman"/>
        <family val="1"/>
      </rPr>
      <t>3</t>
    </r>
    <r>
      <rPr>
        <sz val="9"/>
        <rFont val="宋体"/>
        <family val="0"/>
      </rPr>
      <t>）完成医嘱执行的闭环信息记录</t>
    </r>
  </si>
  <si>
    <t>医嘱执行过程能够随时了解和查询医疗机构外部产生的历史医疗记录、体征记录</t>
  </si>
  <si>
    <r>
      <t>（</t>
    </r>
    <r>
      <rPr>
        <sz val="9"/>
        <color indexed="8"/>
        <rFont val="Times New Roman"/>
        <family val="1"/>
      </rPr>
      <t>1</t>
    </r>
    <r>
      <rPr>
        <sz val="9"/>
        <color indexed="8"/>
        <rFont val="宋体"/>
        <family val="0"/>
      </rPr>
      <t>）</t>
    </r>
    <r>
      <rPr>
        <sz val="9"/>
        <color indexed="8"/>
        <rFont val="宋体"/>
        <family val="0"/>
      </rPr>
      <t>护理记录可通过接口获取所需其他系统数据
（</t>
    </r>
    <r>
      <rPr>
        <sz val="9"/>
        <color indexed="8"/>
        <rFont val="Times New Roman"/>
        <family val="1"/>
      </rPr>
      <t>2</t>
    </r>
    <r>
      <rPr>
        <sz val="9"/>
        <color indexed="8"/>
        <rFont val="宋体"/>
        <family val="0"/>
      </rPr>
      <t>）</t>
    </r>
    <r>
      <rPr>
        <sz val="9"/>
        <color indexed="8"/>
        <rFont val="宋体"/>
        <family val="0"/>
      </rPr>
      <t>有护理计划模版并可按时间提醒</t>
    </r>
  </si>
  <si>
    <t>（1）护理记录、体征记录数据在医院统一医疗数据管理体系中
（2）根据患者体征有自动的护理措施提示
（3）生命体征、护理处置可通过移动设备自动导入相应记录单（移动护理）</t>
  </si>
  <si>
    <t>护理记录书写时，可查询其他医疗机构相关病历数据和知识库数据</t>
  </si>
  <si>
    <t>（1）在本地记录处方数据并打印处方
（2）可通过文件、移动存储设备方式与其他计算机共享处方数据</t>
  </si>
  <si>
    <t>可在计算机中查询到检验结果，但限于或利用文件或移动存储设备获取检验结果，人工导入</t>
  </si>
  <si>
    <t>（1）有供全科共享的检验报告记录系统
（2）检验结果数据通过文件或移动存储设备导入，但可在科室内共享</t>
  </si>
  <si>
    <t>能够用计算机查阅检查报告或图像，但数据来自文件或移动存储设备方式</t>
  </si>
  <si>
    <t>（1）计算机中可查阅检查报告或图像，数据来自文件或移动存储设备导入
（2）检查报告与图像在科室内保存并共享</t>
  </si>
  <si>
    <t>（1）书写诊断、查体、用药等病历记录保存在本地
（2）病历记录可通过文件、移动存储设备方式供他人使用
（3）能打印病历记录并代替手工书写</t>
  </si>
  <si>
    <t>（1）检查记录使用计算机并保存在本地
（2）能通过文件或移动存储设备导出数据供他人使用</t>
  </si>
  <si>
    <t>（1）书写检查报告并保存在本地
（2）检查报告能通过文件或移动存储设备导出数据供他人使用</t>
  </si>
  <si>
    <t>（1）能够从检查设备中获取图像，但仅在单机中记录
（2）图像可以通过文件或移动存储设备方式导出</t>
  </si>
  <si>
    <t>（1）实验室接收检验标本时在本地计算机登记
（2）登记数据可以文件或移动存储设备方式导出共享</t>
  </si>
  <si>
    <t>（1）输入数据后在本地产生报告单
（2）可用文件或移动存储设备方式导出检验报告</t>
  </si>
  <si>
    <t>（1）手术室使用计算机记录手术安排
（2）数据可通过文件或移动存储设备方式导出</t>
  </si>
  <si>
    <t>（1）采用计算机自动采集主要麻醉设备数据
（2）各手术间单独记录麻醉及监护的体征数据，生成麻醉记录单
（3）麻醉记录单可通过移动存储设备或文件方式导出供其他计算机使用</t>
  </si>
  <si>
    <t>（1）使用计算机记录血液来源、类型和可保障情况
（2）数据通过文件或移动存储设备方式共享</t>
  </si>
  <si>
    <t>（1）使用计算机记录配血与血液使用、输血反应数据
（2）可通过移动存储设备或文件方式导出并共享数据</t>
  </si>
  <si>
    <t>（1）使用计算机输入处方数据
（2）数据通过文件或移动存储设备方式共享</t>
  </si>
  <si>
    <r>
      <t>（</t>
    </r>
    <r>
      <rPr>
        <sz val="9"/>
        <color indexed="8"/>
        <rFont val="Times New Roman"/>
        <family val="1"/>
      </rPr>
      <t>1</t>
    </r>
    <r>
      <rPr>
        <sz val="9"/>
        <color indexed="8"/>
        <rFont val="宋体"/>
        <family val="0"/>
      </rPr>
      <t>）</t>
    </r>
    <r>
      <rPr>
        <sz val="9"/>
        <color indexed="8"/>
        <rFont val="宋体"/>
        <family val="0"/>
      </rPr>
      <t>能够查询本科室历史处方记录
（</t>
    </r>
    <r>
      <rPr>
        <sz val="9"/>
        <color indexed="8"/>
        <rFont val="Times New Roman"/>
        <family val="1"/>
      </rPr>
      <t>2</t>
    </r>
    <r>
      <rPr>
        <sz val="9"/>
        <color indexed="8"/>
        <rFont val="宋体"/>
        <family val="0"/>
      </rPr>
      <t>）处方数据</t>
    </r>
    <r>
      <rPr>
        <sz val="9"/>
        <color indexed="8"/>
        <rFont val="宋体"/>
        <family val="0"/>
      </rPr>
      <t>科室内部共享</t>
    </r>
  </si>
  <si>
    <t>（1）能获取挂号或分诊的患者信息
（2）下达的处方供药剂科、收费使用
（3）处方下达时能获得的药品剂型、剂量或可供应药品提示</t>
  </si>
  <si>
    <t>（1）手工向计算机输入处方
（2）在药剂科的调剂、配药、事后核查等工作中可通过网络共享数据</t>
  </si>
  <si>
    <r>
      <t>（</t>
    </r>
    <r>
      <rPr>
        <sz val="9"/>
        <color indexed="8"/>
        <rFont val="Times New Roman"/>
        <family val="1"/>
      </rPr>
      <t>1</t>
    </r>
    <r>
      <rPr>
        <sz val="9"/>
        <color indexed="8"/>
        <rFont val="宋体"/>
        <family val="0"/>
      </rPr>
      <t>）下达处方能够全院共享
（</t>
    </r>
    <r>
      <rPr>
        <sz val="9"/>
        <color indexed="8"/>
        <rFont val="Times New Roman"/>
        <family val="1"/>
      </rPr>
      <t>2</t>
    </r>
    <r>
      <rPr>
        <sz val="9"/>
        <color indexed="8"/>
        <rFont val="宋体"/>
        <family val="0"/>
      </rPr>
      <t>）有初步的合理用药和配伍禁忌的检查处理和提示</t>
    </r>
  </si>
  <si>
    <r>
      <t>（</t>
    </r>
    <r>
      <rPr>
        <sz val="9"/>
        <color indexed="8"/>
        <rFont val="Times New Roman"/>
        <family val="1"/>
      </rPr>
      <t>1</t>
    </r>
    <r>
      <rPr>
        <sz val="9"/>
        <color indexed="8"/>
        <rFont val="宋体"/>
        <family val="0"/>
      </rPr>
      <t>）书写处方时可跟踪既往处方执行情况
（</t>
    </r>
    <r>
      <rPr>
        <sz val="9"/>
        <color indexed="8"/>
        <rFont val="Times New Roman"/>
        <family val="1"/>
      </rPr>
      <t>2</t>
    </r>
    <r>
      <rPr>
        <sz val="9"/>
        <color indexed="8"/>
        <rFont val="宋体"/>
        <family val="0"/>
      </rPr>
      <t>）就诊数据能够自动作为门诊病历内容
（</t>
    </r>
    <r>
      <rPr>
        <sz val="9"/>
        <color indexed="8"/>
        <rFont val="Times New Roman"/>
        <family val="1"/>
      </rPr>
      <t>3</t>
    </r>
    <r>
      <rPr>
        <sz val="9"/>
        <color indexed="8"/>
        <rFont val="宋体"/>
        <family val="0"/>
      </rPr>
      <t>）发生药物不良反应时能够有记录与上报处理功能</t>
    </r>
  </si>
  <si>
    <r>
      <t>（</t>
    </r>
    <r>
      <rPr>
        <sz val="9"/>
        <color indexed="8"/>
        <rFont val="Times New Roman"/>
        <family val="1"/>
      </rPr>
      <t>1</t>
    </r>
    <r>
      <rPr>
        <sz val="9"/>
        <color indexed="8"/>
        <rFont val="宋体"/>
        <family val="0"/>
      </rPr>
      <t>）能够查询和引用其他医疗机构的检查检验结果、处方数据
（</t>
    </r>
    <r>
      <rPr>
        <sz val="9"/>
        <color indexed="8"/>
        <rFont val="Times New Roman"/>
        <family val="1"/>
      </rPr>
      <t>2</t>
    </r>
    <r>
      <rPr>
        <sz val="9"/>
        <color indexed="8"/>
        <rFont val="宋体"/>
        <family val="0"/>
      </rPr>
      <t>）能根据院内外历史处方进行处方检查</t>
    </r>
  </si>
  <si>
    <r>
      <t>（</t>
    </r>
    <r>
      <rPr>
        <sz val="9"/>
        <color indexed="8"/>
        <rFont val="Times New Roman"/>
        <family val="1"/>
      </rPr>
      <t>1</t>
    </r>
    <r>
      <rPr>
        <sz val="9"/>
        <color indexed="8"/>
        <rFont val="宋体"/>
        <family val="0"/>
      </rPr>
      <t>）下达申请时有适应症、标本采集、检查意义提示
（</t>
    </r>
    <r>
      <rPr>
        <sz val="9"/>
        <color indexed="8"/>
        <rFont val="Times New Roman"/>
        <family val="1"/>
      </rPr>
      <t>2</t>
    </r>
    <r>
      <rPr>
        <sz val="9"/>
        <color indexed="8"/>
        <rFont val="宋体"/>
        <family val="0"/>
      </rPr>
      <t>）申请能传送到医技科室
（</t>
    </r>
    <r>
      <rPr>
        <sz val="9"/>
        <color indexed="8"/>
        <rFont val="Times New Roman"/>
        <family val="1"/>
      </rPr>
      <t>3</t>
    </r>
    <r>
      <rPr>
        <sz val="9"/>
        <color indexed="8"/>
        <rFont val="宋体"/>
        <family val="0"/>
      </rPr>
      <t>）项目字典是医院统一的字典</t>
    </r>
  </si>
  <si>
    <r>
      <t>（</t>
    </r>
    <r>
      <rPr>
        <sz val="9"/>
        <color indexed="8"/>
        <rFont val="Times New Roman"/>
        <family val="1"/>
      </rPr>
      <t>1</t>
    </r>
    <r>
      <rPr>
        <sz val="9"/>
        <color indexed="8"/>
        <rFont val="宋体"/>
        <family val="0"/>
      </rPr>
      <t>）检验申请数据全院统一管理
（</t>
    </r>
    <r>
      <rPr>
        <sz val="9"/>
        <color indexed="8"/>
        <rFont val="Times New Roman"/>
        <family val="1"/>
      </rPr>
      <t>2</t>
    </r>
    <r>
      <rPr>
        <sz val="9"/>
        <color indexed="8"/>
        <rFont val="宋体"/>
        <family val="0"/>
      </rPr>
      <t>）下达申请单时，能够针对患者性别、诊断、既往检验结果等进行自动检查并提示</t>
    </r>
  </si>
  <si>
    <r>
      <t>（</t>
    </r>
    <r>
      <rPr>
        <sz val="9"/>
        <color indexed="8"/>
        <rFont val="Times New Roman"/>
        <family val="1"/>
      </rPr>
      <t>1</t>
    </r>
    <r>
      <rPr>
        <sz val="9"/>
        <color indexed="8"/>
        <rFont val="宋体"/>
        <family val="0"/>
      </rPr>
      <t>）检验申请、标本情况能够随时跟踪
（</t>
    </r>
    <r>
      <rPr>
        <sz val="9"/>
        <color indexed="8"/>
        <rFont val="Times New Roman"/>
        <family val="1"/>
      </rPr>
      <t>2</t>
    </r>
    <r>
      <rPr>
        <sz val="9"/>
        <color indexed="8"/>
        <rFont val="宋体"/>
        <family val="0"/>
      </rPr>
      <t>）具有适用于门诊的疾病诊断知识库辅助提供诊断方案</t>
    </r>
  </si>
  <si>
    <t>申请检验时，能够查询历史检验结果、其他医疗机构检验结果和报告</t>
  </si>
  <si>
    <t>能够对比历史检验结果和其他医疗机构的检验结果</t>
  </si>
  <si>
    <t>申请检查时，能够查询历史检查结果、其他医疗机构检查结果和报告</t>
  </si>
  <si>
    <t>（1）能通过网络，利用界面集成或调用检查科室工具方式查阅医技科室的检查报告和图像
（2）检查结果具有简单的是否正常提示</t>
  </si>
  <si>
    <t>能够对比历史检查结果和其他医疗机构的检查结果。</t>
  </si>
  <si>
    <t>（1）在医师工作站能够跟踪检查过程和结果
（2）具有根据诊疗指南对检查结果的分析功能，可根据知识库提示后续的检查与诊断鉴别</t>
  </si>
  <si>
    <r>
      <t>（</t>
    </r>
    <r>
      <rPr>
        <sz val="9"/>
        <color indexed="8"/>
        <rFont val="Times New Roman"/>
        <family val="1"/>
      </rPr>
      <t>1</t>
    </r>
    <r>
      <rPr>
        <sz val="9"/>
        <color indexed="8"/>
        <rFont val="宋体"/>
        <family val="0"/>
      </rPr>
      <t>）书写病历记录并在全院共享
（</t>
    </r>
    <r>
      <rPr>
        <sz val="9"/>
        <color indexed="8"/>
        <rFont val="Times New Roman"/>
        <family val="1"/>
      </rPr>
      <t>2</t>
    </r>
    <r>
      <rPr>
        <sz val="9"/>
        <color indexed="8"/>
        <rFont val="宋体"/>
        <family val="0"/>
      </rPr>
      <t>）书写病历时，可通过界面集成或调用其他系统模块方式查阅检查、检验信息</t>
    </r>
  </si>
  <si>
    <r>
      <t>（</t>
    </r>
    <r>
      <rPr>
        <sz val="9"/>
        <color indexed="8"/>
        <rFont val="Times New Roman"/>
        <family val="1"/>
      </rPr>
      <t>1</t>
    </r>
    <r>
      <rPr>
        <sz val="9"/>
        <color indexed="8"/>
        <rFont val="宋体"/>
        <family val="0"/>
      </rPr>
      <t>）病历记录能结构化存储、有可定义的病历格式和选项
（</t>
    </r>
    <r>
      <rPr>
        <sz val="9"/>
        <color indexed="8"/>
        <rFont val="Times New Roman"/>
        <family val="1"/>
      </rPr>
      <t>2</t>
    </r>
    <r>
      <rPr>
        <sz val="9"/>
        <color indexed="8"/>
        <rFont val="宋体"/>
        <family val="0"/>
      </rPr>
      <t>）能够全院共享和进行内容检索</t>
    </r>
  </si>
  <si>
    <r>
      <t>（</t>
    </r>
    <r>
      <rPr>
        <sz val="9"/>
        <color indexed="8"/>
        <rFont val="Times New Roman"/>
        <family val="1"/>
      </rPr>
      <t>1</t>
    </r>
    <r>
      <rPr>
        <sz val="9"/>
        <color indexed="8"/>
        <rFont val="宋体"/>
        <family val="0"/>
      </rPr>
      <t>）病历书写有智能提示功能，可定义病历结构和格式
（</t>
    </r>
    <r>
      <rPr>
        <sz val="9"/>
        <color indexed="8"/>
        <rFont val="Times New Roman"/>
        <family val="1"/>
      </rPr>
      <t>2</t>
    </r>
    <r>
      <rPr>
        <sz val="9"/>
        <color indexed="8"/>
        <rFont val="宋体"/>
        <family val="0"/>
      </rPr>
      <t>）能提供插入检查检验结果功能
（</t>
    </r>
    <r>
      <rPr>
        <sz val="9"/>
        <color indexed="8"/>
        <rFont val="Times New Roman"/>
        <family val="1"/>
      </rPr>
      <t>3</t>
    </r>
    <r>
      <rPr>
        <sz val="9"/>
        <color indexed="8"/>
        <rFont val="宋体"/>
        <family val="0"/>
      </rPr>
      <t>）可对病历内容检索
（</t>
    </r>
    <r>
      <rPr>
        <sz val="9"/>
        <color indexed="8"/>
        <rFont val="Times New Roman"/>
        <family val="1"/>
      </rPr>
      <t>4</t>
    </r>
    <r>
      <rPr>
        <sz val="9"/>
        <color indexed="8"/>
        <rFont val="宋体"/>
        <family val="0"/>
      </rPr>
      <t>）病历数据与处方、检查报告等数据全院一体化管理
（</t>
    </r>
    <r>
      <rPr>
        <sz val="9"/>
        <color indexed="8"/>
        <rFont val="Times New Roman"/>
        <family val="1"/>
      </rPr>
      <t>5</t>
    </r>
    <r>
      <rPr>
        <sz val="9"/>
        <color indexed="8"/>
        <rFont val="宋体"/>
        <family val="0"/>
      </rPr>
      <t>）历史病历完成数字化存储并可查阅</t>
    </r>
  </si>
  <si>
    <t>医疗知识库（有效应用按出诊医师数计算）</t>
  </si>
  <si>
    <t>具备医院范围内统一的，满足专科要求的医疗规范、教科书内容查询</t>
  </si>
  <si>
    <t>具有查询医院范围内统一的与处方和诊疗项目关联的知识库功能，内容包括规范、专业知识（药品、检验）等</t>
  </si>
  <si>
    <t>在医疗闭环信息监控中，均能够提供问题对应的解释、处理建议内容</t>
  </si>
  <si>
    <t>能够实时获得其他医疗机构的联机知识库，包括药品、诊疗、文献、药物不良反映记录等</t>
  </si>
  <si>
    <r>
      <t>（</t>
    </r>
    <r>
      <rPr>
        <sz val="9"/>
        <color indexed="8"/>
        <rFont val="Times New Roman"/>
        <family val="1"/>
      </rPr>
      <t>1</t>
    </r>
    <r>
      <rPr>
        <sz val="9"/>
        <color indexed="8"/>
        <rFont val="宋体"/>
        <family val="0"/>
      </rPr>
      <t>）能自动安排检查时间
（</t>
    </r>
    <r>
      <rPr>
        <sz val="9"/>
        <color indexed="8"/>
        <rFont val="Times New Roman"/>
        <family val="1"/>
      </rPr>
      <t>2</t>
    </r>
    <r>
      <rPr>
        <sz val="9"/>
        <color indexed="8"/>
        <rFont val="宋体"/>
        <family val="0"/>
      </rPr>
      <t>）可根据检查内容生成注意事项，并与临床沟通
（</t>
    </r>
    <r>
      <rPr>
        <sz val="9"/>
        <color indexed="8"/>
        <rFont val="Times New Roman"/>
        <family val="1"/>
      </rPr>
      <t>3</t>
    </r>
    <r>
      <rPr>
        <sz val="9"/>
        <color indexed="8"/>
        <rFont val="宋体"/>
        <family val="0"/>
      </rPr>
      <t>）检查安排数据可被全院查询</t>
    </r>
  </si>
  <si>
    <t>能够提供全院检查安排表供门诊或病房进行预约安排处理</t>
  </si>
  <si>
    <r>
      <t>（</t>
    </r>
    <r>
      <rPr>
        <sz val="9"/>
        <color indexed="8"/>
        <rFont val="Times New Roman"/>
        <family val="1"/>
      </rPr>
      <t>1</t>
    </r>
    <r>
      <rPr>
        <sz val="9"/>
        <color indexed="8"/>
        <rFont val="宋体"/>
        <family val="0"/>
      </rPr>
      <t>）能够实时掌握患者在其他检查和治疗部门的状态
（</t>
    </r>
    <r>
      <rPr>
        <sz val="9"/>
        <color indexed="8"/>
        <rFont val="Times New Roman"/>
        <family val="1"/>
      </rPr>
      <t>2</t>
    </r>
    <r>
      <rPr>
        <sz val="9"/>
        <color indexed="8"/>
        <rFont val="宋体"/>
        <family val="0"/>
      </rPr>
      <t>）可结合其他部门检查、治疗，安排、智能提示并动态安排检查顺序</t>
    </r>
  </si>
  <si>
    <r>
      <t>支持获取医疗机构以外的检查申请并能够进行患者</t>
    </r>
    <r>
      <rPr>
        <sz val="9"/>
        <color indexed="8"/>
        <rFont val="Times New Roman"/>
        <family val="1"/>
      </rPr>
      <t>ID</t>
    </r>
    <r>
      <rPr>
        <sz val="9"/>
        <color indexed="8"/>
        <rFont val="宋体"/>
        <family val="0"/>
      </rPr>
      <t>对照、诊疗项目对照，并能进行检查项目安排</t>
    </r>
  </si>
  <si>
    <t>（1）能够提供检查数据和图像访问与查询工具，或能够为其他系统提供界面集成环境
（2）记录检查结果时，具有自动判断知识库（如心电图分析、心脏超声测量值计算处理、判断测量结果与正常值关系等）</t>
  </si>
  <si>
    <t>能够在报告书写时查询其他医疗机构的检查结果，并支持将外部检查申请的报告传送回申请者</t>
  </si>
  <si>
    <t>（1）检查图像能够供门诊或病房共享
（2）检查图像可与门诊或住院的申请、患者基本信息对照
（3）具有检查工作清单
（4）能提供图像浏览工具供其他系统进行界面集成</t>
  </si>
  <si>
    <t>（1）图像产生过程、图像质控、图像重现均有跟踪与管理
（2）提供图像注释说明记录并能够与临床科室共享
（3）历史图像完成数字化处理</t>
  </si>
  <si>
    <t>支持其他医院图像引入医院内部影像系统，本院图像可通过网络和标准的访问接口提供给其他医院使用</t>
  </si>
  <si>
    <t>支持获取本医疗机构以外的检验申请并能够接收这些申请对应的标本</t>
  </si>
  <si>
    <r>
      <t>（</t>
    </r>
    <r>
      <rPr>
        <sz val="9"/>
        <color indexed="8"/>
        <rFont val="Times New Roman"/>
        <family val="1"/>
      </rPr>
      <t>1</t>
    </r>
    <r>
      <rPr>
        <sz val="9"/>
        <color indexed="8"/>
        <rFont val="宋体"/>
        <family val="0"/>
      </rPr>
      <t>）</t>
    </r>
    <r>
      <rPr>
        <sz val="9"/>
        <color indexed="8"/>
        <rFont val="宋体"/>
        <family val="0"/>
      </rPr>
      <t>检验结果可在全院共享，可为医院其他系统提供检验数据接口
（</t>
    </r>
    <r>
      <rPr>
        <sz val="9"/>
        <color indexed="8"/>
        <rFont val="Times New Roman"/>
        <family val="1"/>
      </rPr>
      <t>2</t>
    </r>
    <r>
      <rPr>
        <sz val="9"/>
        <color indexed="8"/>
        <rFont val="宋体"/>
        <family val="0"/>
      </rPr>
      <t>）</t>
    </r>
    <r>
      <rPr>
        <sz val="9"/>
        <color indexed="8"/>
        <rFont val="宋体"/>
        <family val="0"/>
      </rPr>
      <t>出现危急检验结果时能够向临床系统发出及时警示</t>
    </r>
  </si>
  <si>
    <r>
      <t>（</t>
    </r>
    <r>
      <rPr>
        <sz val="9"/>
        <color indexed="8"/>
        <rFont val="Times New Roman"/>
        <family val="1"/>
      </rPr>
      <t>1</t>
    </r>
    <r>
      <rPr>
        <sz val="9"/>
        <color indexed="8"/>
        <rFont val="宋体"/>
        <family val="0"/>
      </rPr>
      <t>）检验结果产生过程可随时监控，状态能够及时通知临床科室
（</t>
    </r>
    <r>
      <rPr>
        <sz val="9"/>
        <color indexed="8"/>
        <rFont val="Times New Roman"/>
        <family val="1"/>
      </rPr>
      <t>2</t>
    </r>
    <r>
      <rPr>
        <sz val="9"/>
        <color indexed="8"/>
        <rFont val="宋体"/>
        <family val="0"/>
      </rPr>
      <t>）有结合临床诊断、药物使用、检验结果数据进行结果核对分析的知识库，并能够提供相关提示</t>
    </r>
  </si>
  <si>
    <t>检验结果数据记录可区分院内与外院检验</t>
  </si>
  <si>
    <r>
      <t>（</t>
    </r>
    <r>
      <rPr>
        <sz val="9"/>
        <color indexed="8"/>
        <rFont val="Times New Roman"/>
        <family val="1"/>
      </rPr>
      <t>1</t>
    </r>
    <r>
      <rPr>
        <sz val="9"/>
        <color indexed="8"/>
        <rFont val="宋体"/>
        <family val="0"/>
      </rPr>
      <t>）能根据检验仪器采集数据自动形成报告
（</t>
    </r>
    <r>
      <rPr>
        <sz val="9"/>
        <color indexed="8"/>
        <rFont val="Times New Roman"/>
        <family val="1"/>
      </rPr>
      <t>2</t>
    </r>
    <r>
      <rPr>
        <sz val="9"/>
        <color indexed="8"/>
        <rFont val="宋体"/>
        <family val="0"/>
      </rPr>
      <t>）产生报告单在检验科内共享</t>
    </r>
  </si>
  <si>
    <r>
      <t>（</t>
    </r>
    <r>
      <rPr>
        <sz val="9"/>
        <color indexed="8"/>
        <rFont val="Times New Roman"/>
        <family val="1"/>
      </rPr>
      <t>1</t>
    </r>
    <r>
      <rPr>
        <sz val="9"/>
        <color indexed="8"/>
        <rFont val="宋体"/>
        <family val="0"/>
      </rPr>
      <t>）检验报告供全院共享
（</t>
    </r>
    <r>
      <rPr>
        <sz val="9"/>
        <color indexed="8"/>
        <rFont val="Times New Roman"/>
        <family val="1"/>
      </rPr>
      <t>2</t>
    </r>
    <r>
      <rPr>
        <sz val="9"/>
        <color indexed="8"/>
        <rFont val="宋体"/>
        <family val="0"/>
      </rPr>
      <t>）有检验结果是否正常的提示
（</t>
    </r>
    <r>
      <rPr>
        <sz val="9"/>
        <color indexed="8"/>
        <rFont val="Times New Roman"/>
        <family val="1"/>
      </rPr>
      <t>3</t>
    </r>
    <r>
      <rPr>
        <sz val="9"/>
        <color indexed="8"/>
        <rFont val="宋体"/>
        <family val="0"/>
      </rPr>
      <t>）检验报告能够与临床检验申请自动对应</t>
    </r>
  </si>
  <si>
    <t>支持将外院检验申请的报告传送回申请者</t>
  </si>
  <si>
    <t>（1）治疗科室使用计算机记录治疗申请、预约、治疗数据
（2）治疗记录可通过文件、移动存储设备方式提供其他系统共享</t>
  </si>
  <si>
    <r>
      <t>（</t>
    </r>
    <r>
      <rPr>
        <sz val="9"/>
        <color indexed="8"/>
        <rFont val="Times New Roman"/>
        <family val="1"/>
      </rPr>
      <t>1</t>
    </r>
    <r>
      <rPr>
        <sz val="9"/>
        <color indexed="8"/>
        <rFont val="宋体"/>
        <family val="0"/>
      </rPr>
      <t>）治疗科室有部门内管理系统
（</t>
    </r>
    <r>
      <rPr>
        <sz val="9"/>
        <color indexed="8"/>
        <rFont val="Times New Roman"/>
        <family val="1"/>
      </rPr>
      <t>2</t>
    </r>
    <r>
      <rPr>
        <sz val="9"/>
        <color indexed="8"/>
        <rFont val="宋体"/>
        <family val="0"/>
      </rPr>
      <t>）申请、治疗记录等数据在科室内能够共享</t>
    </r>
  </si>
  <si>
    <r>
      <t>（</t>
    </r>
    <r>
      <rPr>
        <sz val="9"/>
        <color indexed="8"/>
        <rFont val="Times New Roman"/>
        <family val="1"/>
      </rPr>
      <t>1</t>
    </r>
    <r>
      <rPr>
        <sz val="9"/>
        <color indexed="8"/>
        <rFont val="宋体"/>
        <family val="0"/>
      </rPr>
      <t>）治疗申请、预约、记录数据能够与其他临床科室、收费部门共享
（</t>
    </r>
    <r>
      <rPr>
        <sz val="9"/>
        <color indexed="8"/>
        <rFont val="Times New Roman"/>
        <family val="1"/>
      </rPr>
      <t>2</t>
    </r>
    <r>
      <rPr>
        <sz val="9"/>
        <color indexed="8"/>
        <rFont val="宋体"/>
        <family val="0"/>
      </rPr>
      <t>）具有自动的预约提醒功能
（</t>
    </r>
    <r>
      <rPr>
        <sz val="9"/>
        <color indexed="8"/>
        <rFont val="Times New Roman"/>
        <family val="1"/>
      </rPr>
      <t>3</t>
    </r>
    <r>
      <rPr>
        <sz val="9"/>
        <color indexed="8"/>
        <rFont val="宋体"/>
        <family val="0"/>
      </rPr>
      <t>）可提供治疗数据访问界面或程序供其他部门调用</t>
    </r>
  </si>
  <si>
    <r>
      <t>（</t>
    </r>
    <r>
      <rPr>
        <sz val="9"/>
        <color indexed="8"/>
        <rFont val="Times New Roman"/>
        <family val="1"/>
      </rPr>
      <t>1</t>
    </r>
    <r>
      <rPr>
        <sz val="9"/>
        <color indexed="8"/>
        <rFont val="宋体"/>
        <family val="0"/>
      </rPr>
      <t>）治疗记录纳入全院统一的医疗档案体系
（</t>
    </r>
    <r>
      <rPr>
        <sz val="9"/>
        <color indexed="8"/>
        <rFont val="Times New Roman"/>
        <family val="1"/>
      </rPr>
      <t>2</t>
    </r>
    <r>
      <rPr>
        <sz val="9"/>
        <color indexed="8"/>
        <rFont val="宋体"/>
        <family val="0"/>
      </rPr>
      <t>）在必要的治疗项目中可根据检验结果对治疗参数自动给出建议</t>
    </r>
  </si>
  <si>
    <r>
      <t>（</t>
    </r>
    <r>
      <rPr>
        <sz val="9"/>
        <color indexed="8"/>
        <rFont val="Times New Roman"/>
        <family val="1"/>
      </rPr>
      <t>1</t>
    </r>
    <r>
      <rPr>
        <sz val="9"/>
        <color indexed="8"/>
        <rFont val="宋体"/>
        <family val="0"/>
      </rPr>
      <t>）</t>
    </r>
    <r>
      <rPr>
        <sz val="9"/>
        <color indexed="8"/>
        <rFont val="宋体"/>
        <family val="0"/>
      </rPr>
      <t>治疗过程各环节可监控和记录
（</t>
    </r>
    <r>
      <rPr>
        <sz val="9"/>
        <color indexed="8"/>
        <rFont val="Times New Roman"/>
        <family val="1"/>
      </rPr>
      <t>2</t>
    </r>
    <r>
      <rPr>
        <sz val="9"/>
        <color indexed="8"/>
        <rFont val="宋体"/>
        <family val="0"/>
      </rPr>
      <t>）</t>
    </r>
    <r>
      <rPr>
        <sz val="9"/>
        <color indexed="8"/>
        <rFont val="宋体"/>
        <family val="0"/>
      </rPr>
      <t>对于高风险治疗有警示和必要的核查</t>
    </r>
  </si>
  <si>
    <r>
      <t>（</t>
    </r>
    <r>
      <rPr>
        <sz val="9"/>
        <color indexed="8"/>
        <rFont val="Times New Roman"/>
        <family val="1"/>
      </rPr>
      <t>1</t>
    </r>
    <r>
      <rPr>
        <sz val="9"/>
        <color indexed="8"/>
        <rFont val="宋体"/>
        <family val="0"/>
      </rPr>
      <t>）在临床科室申请手术
（</t>
    </r>
    <r>
      <rPr>
        <sz val="9"/>
        <color indexed="8"/>
        <rFont val="Times New Roman"/>
        <family val="1"/>
      </rPr>
      <t>2</t>
    </r>
    <r>
      <rPr>
        <sz val="9"/>
        <color indexed="8"/>
        <rFont val="宋体"/>
        <family val="0"/>
      </rPr>
      <t>）手术室安排后信息与全院共享
（</t>
    </r>
    <r>
      <rPr>
        <sz val="9"/>
        <color indexed="8"/>
        <rFont val="Times New Roman"/>
        <family val="1"/>
      </rPr>
      <t>3</t>
    </r>
    <r>
      <rPr>
        <sz val="9"/>
        <color indexed="8"/>
        <rFont val="宋体"/>
        <family val="0"/>
      </rPr>
      <t>）有全院统一的手术名称表、手术编码</t>
    </r>
  </si>
  <si>
    <r>
      <t>（</t>
    </r>
    <r>
      <rPr>
        <sz val="9"/>
        <color indexed="8"/>
        <rFont val="Times New Roman"/>
        <family val="1"/>
      </rPr>
      <t>1</t>
    </r>
    <r>
      <rPr>
        <sz val="9"/>
        <color indexed="8"/>
        <rFont val="宋体"/>
        <family val="0"/>
      </rPr>
      <t>）手术记录数据与手术安排衔接，成为医院统一医疗记录管理体系内容
（</t>
    </r>
    <r>
      <rPr>
        <sz val="9"/>
        <color indexed="8"/>
        <rFont val="Times New Roman"/>
        <family val="1"/>
      </rPr>
      <t>2</t>
    </r>
    <r>
      <rPr>
        <sz val="9"/>
        <color indexed="8"/>
        <rFont val="宋体"/>
        <family val="0"/>
      </rPr>
      <t>）根据检验结果和知识库，对高风险手术能给出警示</t>
    </r>
  </si>
  <si>
    <r>
      <t>（</t>
    </r>
    <r>
      <rPr>
        <sz val="9"/>
        <color indexed="8"/>
        <rFont val="Times New Roman"/>
        <family val="1"/>
      </rPr>
      <t>1</t>
    </r>
    <r>
      <rPr>
        <sz val="9"/>
        <color indexed="8"/>
        <rFont val="宋体"/>
        <family val="0"/>
      </rPr>
      <t>）支持门诊、外院申请预约手术
（</t>
    </r>
    <r>
      <rPr>
        <sz val="9"/>
        <color indexed="8"/>
        <rFont val="Times New Roman"/>
        <family val="1"/>
      </rPr>
      <t>2</t>
    </r>
    <r>
      <rPr>
        <sz val="9"/>
        <color indexed="8"/>
        <rFont val="宋体"/>
        <family val="0"/>
      </rPr>
      <t>）手术记录结果可供相关医院使用
（</t>
    </r>
    <r>
      <rPr>
        <sz val="9"/>
        <color indexed="8"/>
        <rFont val="Times New Roman"/>
        <family val="1"/>
      </rPr>
      <t>3</t>
    </r>
    <r>
      <rPr>
        <sz val="9"/>
        <color indexed="8"/>
        <rFont val="宋体"/>
        <family val="0"/>
      </rPr>
      <t>）有患者</t>
    </r>
    <r>
      <rPr>
        <sz val="9"/>
        <color indexed="8"/>
        <rFont val="Times New Roman"/>
        <family val="1"/>
      </rPr>
      <t>ID</t>
    </r>
    <r>
      <rPr>
        <sz val="9"/>
        <color indexed="8"/>
        <rFont val="宋体"/>
        <family val="0"/>
      </rPr>
      <t>对照功能</t>
    </r>
  </si>
  <si>
    <r>
      <t>（</t>
    </r>
    <r>
      <rPr>
        <sz val="9"/>
        <color indexed="8"/>
        <rFont val="Times New Roman"/>
        <family val="1"/>
      </rPr>
      <t>1</t>
    </r>
    <r>
      <rPr>
        <sz val="9"/>
        <color indexed="8"/>
        <rFont val="宋体"/>
        <family val="0"/>
      </rPr>
      <t>）麻醉机、各种监护仪、输液泵数据全部使用计算机自动采集和记录
（</t>
    </r>
    <r>
      <rPr>
        <sz val="9"/>
        <color indexed="8"/>
        <rFont val="Times New Roman"/>
        <family val="1"/>
      </rPr>
      <t>2</t>
    </r>
    <r>
      <rPr>
        <sz val="9"/>
        <color indexed="8"/>
        <rFont val="宋体"/>
        <family val="0"/>
      </rPr>
      <t>）麻醉记录单数据通过网络系统在手术室共享</t>
    </r>
  </si>
  <si>
    <t>麻醉记录可供相关其他医院使用</t>
  </si>
  <si>
    <t>（1）监护仪数据可传输给中心站，数据可用文件或移动存储设备方式导出</t>
  </si>
  <si>
    <r>
      <t>（</t>
    </r>
    <r>
      <rPr>
        <sz val="9"/>
        <color indexed="8"/>
        <rFont val="Times New Roman"/>
        <family val="1"/>
      </rPr>
      <t>1</t>
    </r>
    <r>
      <rPr>
        <sz val="9"/>
        <color indexed="8"/>
        <rFont val="宋体"/>
        <family val="0"/>
      </rPr>
      <t>）</t>
    </r>
    <r>
      <rPr>
        <sz val="9"/>
        <color indexed="8"/>
        <rFont val="宋体"/>
        <family val="0"/>
      </rPr>
      <t>能够连续记录监护设备产生的主要生命体征数据
（</t>
    </r>
    <r>
      <rPr>
        <sz val="9"/>
        <color indexed="8"/>
        <rFont val="Times New Roman"/>
        <family val="1"/>
      </rPr>
      <t>2</t>
    </r>
    <r>
      <rPr>
        <sz val="9"/>
        <color indexed="8"/>
        <rFont val="宋体"/>
        <family val="0"/>
      </rPr>
      <t>）数据</t>
    </r>
    <r>
      <rPr>
        <sz val="9"/>
        <color indexed="8"/>
        <rFont val="宋体"/>
        <family val="0"/>
      </rPr>
      <t>在监护室存储，有中心监控系统</t>
    </r>
  </si>
  <si>
    <t>（1）血液记录全程可跟踪管理
（2）可按照住院患者情况动态调整库存血液配置或根据血液配置提示临床科室适当调整手术安排</t>
  </si>
  <si>
    <r>
      <t>（</t>
    </r>
    <r>
      <rPr>
        <sz val="9"/>
        <color indexed="8"/>
        <rFont val="Times New Roman"/>
        <family val="1"/>
      </rPr>
      <t>1</t>
    </r>
    <r>
      <rPr>
        <sz val="9"/>
        <color indexed="8"/>
        <rFont val="宋体"/>
        <family val="0"/>
      </rPr>
      <t>）临床用血申请与血库共享
（</t>
    </r>
    <r>
      <rPr>
        <sz val="9"/>
        <color indexed="8"/>
        <rFont val="Times New Roman"/>
        <family val="1"/>
      </rPr>
      <t>2</t>
    </r>
    <r>
      <rPr>
        <sz val="9"/>
        <color indexed="8"/>
        <rFont val="宋体"/>
        <family val="0"/>
      </rPr>
      <t>）配血情况、用血记录在全院共享，供临床科室、收费部门使用</t>
    </r>
  </si>
  <si>
    <t>临床申请用血、血库配血时，有与患者血液相关的信息提示，帮助医师完成血液配型工作</t>
  </si>
  <si>
    <r>
      <t>（</t>
    </r>
    <r>
      <rPr>
        <sz val="9"/>
        <color indexed="8"/>
        <rFont val="Times New Roman"/>
        <family val="1"/>
      </rPr>
      <t>1</t>
    </r>
    <r>
      <rPr>
        <sz val="9"/>
        <color indexed="8"/>
        <rFont val="宋体"/>
        <family val="0"/>
      </rPr>
      <t>）配血、血液使用记录、输血反应等数据纳入医院统一医疗记录系统
（</t>
    </r>
    <r>
      <rPr>
        <sz val="9"/>
        <color indexed="8"/>
        <rFont val="Times New Roman"/>
        <family val="1"/>
      </rPr>
      <t>2</t>
    </r>
    <r>
      <rPr>
        <sz val="9"/>
        <color indexed="8"/>
        <rFont val="宋体"/>
        <family val="0"/>
      </rPr>
      <t>）能够查询到临床医疗数据、检验数据</t>
    </r>
  </si>
  <si>
    <t>支持与其他相关医疗机构交换血液库存数据、特殊血型配血数据、输血反应数据</t>
  </si>
  <si>
    <t>（1）可共享门诊医师处方数据
（2）有处方剂量、给药方式的简单核查功能</t>
  </si>
  <si>
    <t>（1）有统一药品字典
（2）可获得门诊、其他科室的处方数据
（3）能够调用患者基本情况、体征、药敏数据
（4）能够实时进行药物之间、药物与诊断的检查
（5）具有处方评价抽查、记录工具，对发生的用药差错能够记录</t>
  </si>
  <si>
    <t>能够处理外院处方，具有与其他相关医院共享电子处方功能</t>
  </si>
  <si>
    <t>能够跟踪患者治疗周期的药品使用情况，能够调取既往药品使用数据进行药品使用核查</t>
  </si>
  <si>
    <r>
      <t>（</t>
    </r>
    <r>
      <rPr>
        <sz val="9"/>
        <color indexed="8"/>
        <rFont val="Times New Roman"/>
        <family val="1"/>
      </rPr>
      <t>1</t>
    </r>
    <r>
      <rPr>
        <sz val="9"/>
        <color indexed="8"/>
        <rFont val="宋体"/>
        <family val="0"/>
      </rPr>
      <t>）使用计算机记录药品配置与调剂情况
（</t>
    </r>
    <r>
      <rPr>
        <sz val="9"/>
        <color indexed="8"/>
        <rFont val="Times New Roman"/>
        <family val="1"/>
      </rPr>
      <t>2</t>
    </r>
    <r>
      <rPr>
        <sz val="9"/>
        <color indexed="8"/>
        <rFont val="宋体"/>
        <family val="0"/>
      </rPr>
      <t>）可导出数据供其他系统使用</t>
    </r>
  </si>
  <si>
    <t>输入的医嘱、发药记录可供药剂科进行药品核查、统计等工作使用</t>
  </si>
  <si>
    <t>（1）可接收病房医嘱、处方
（2）可为临床提供统一的药品字典、药剂科的可供药目录
（3）具有用药检查功能</t>
  </si>
  <si>
    <t>（1）病房药品信息可供全院共享（字典、可供药目录、药品使用说明等）
（2）药剂科准备（集中摆药、配液等）过程有记录
（3）准备过程中有联机用药核查
（4）具有对药物治疗医嘱进行抽查与进行处方评价记录工具，对发生的用药差错能够记录</t>
  </si>
  <si>
    <t>（1）药品准备与发药记录纳入全院医疗记录体系
（2）可支持药品单品或单次包装并印刷条形码等机读核对标识
（3）药品检查能够利用诊断、检验结果，结合知识库提供比较全面的核查与提示
（4）处方点评结果能够反馈给临床医师</t>
  </si>
  <si>
    <t>（1）具有记录与处理病历项目与格式、质量控制能力，以终末质控记录为主
（2）记录数据能够在病案管理部门内部通过网络共享
（3）质量控制系统数据可导出文件与其他医师或管理部门交换</t>
  </si>
  <si>
    <t>（1）能够通过系统获取病房医疗数据用于病历质控
（2）可记录病历质控基本信息
（3）质控信息通过信息系统与医师、管理部门交换，初步实现过程质量控制</t>
  </si>
  <si>
    <t>具有按时限进行病历质控管理功能，可为医师、管理者自动提示病历书写时限</t>
  </si>
  <si>
    <r>
      <t>（</t>
    </r>
    <r>
      <rPr>
        <sz val="9"/>
        <color indexed="8"/>
        <rFont val="Times New Roman"/>
        <family val="1"/>
      </rPr>
      <t>1</t>
    </r>
    <r>
      <rPr>
        <sz val="9"/>
        <color indexed="8"/>
        <rFont val="宋体"/>
        <family val="0"/>
      </rPr>
      <t>）病历质控系统能够提供根据专科病历、诊断等差别化的质量控制项目
（</t>
    </r>
    <r>
      <rPr>
        <sz val="9"/>
        <color indexed="8"/>
        <rFont val="Times New Roman"/>
        <family val="1"/>
      </rPr>
      <t>2</t>
    </r>
    <r>
      <rPr>
        <sz val="9"/>
        <color indexed="8"/>
        <rFont val="宋体"/>
        <family val="0"/>
      </rPr>
      <t>）能对时限等明确、固定要求内容进行自动判断处理并产生相应控制报告内容
（</t>
    </r>
    <r>
      <rPr>
        <sz val="9"/>
        <color indexed="8"/>
        <rFont val="Times New Roman"/>
        <family val="1"/>
      </rPr>
      <t>3</t>
    </r>
    <r>
      <rPr>
        <sz val="9"/>
        <color indexed="8"/>
        <rFont val="宋体"/>
        <family val="0"/>
      </rPr>
      <t>）能够记录病历内容缺陷，包括合理用药监控、感染控制、费用控制记录等</t>
    </r>
  </si>
  <si>
    <t>（1）全部医疗记录和图像形成统一管理体系，能够集中长期存储
（2）病历数据具有智能化的调用与传输机制
（3）对于预约或已住院患者的全部医疗记录能够提前提供调取和快速访问功能</t>
  </si>
  <si>
    <t>可记录和存储就诊患者在其他医疗机构医疗和健康记录并进行存储</t>
  </si>
  <si>
    <t>基本</t>
  </si>
  <si>
    <t>除重点电子病历数据的授权机制外，其他病历数据的访问也可提供简单的分级访问控制</t>
  </si>
  <si>
    <t>病房医疗知识库（有效应用按使用科室比例计算）</t>
  </si>
  <si>
    <t>患者管理与评估（有效应用按使用科室比例计算）</t>
  </si>
  <si>
    <t>医嘱执行（有效应用按使用科室比例计算）</t>
  </si>
  <si>
    <r>
      <t>（</t>
    </r>
    <r>
      <rPr>
        <sz val="9"/>
        <color indexed="8"/>
        <rFont val="Times New Roman"/>
        <family val="1"/>
      </rPr>
      <t>1</t>
    </r>
    <r>
      <rPr>
        <sz val="9"/>
        <color indexed="8"/>
        <rFont val="宋体"/>
        <family val="0"/>
      </rPr>
      <t>）病历记录能结构化存储、有可定义的病历格式和选项
（</t>
    </r>
    <r>
      <rPr>
        <sz val="9"/>
        <color indexed="8"/>
        <rFont val="Times New Roman"/>
        <family val="1"/>
      </rPr>
      <t>2</t>
    </r>
    <r>
      <rPr>
        <sz val="9"/>
        <color indexed="8"/>
        <rFont val="宋体"/>
        <family val="0"/>
      </rPr>
      <t>）病历记录能够全院共享
（</t>
    </r>
    <r>
      <rPr>
        <sz val="9"/>
        <color indexed="8"/>
        <rFont val="Times New Roman"/>
        <family val="1"/>
      </rPr>
      <t>3</t>
    </r>
    <r>
      <rPr>
        <sz val="9"/>
        <color indexed="8"/>
        <rFont val="宋体"/>
        <family val="0"/>
      </rPr>
      <t>）可针对病历内容进行检索</t>
    </r>
  </si>
  <si>
    <r>
      <t>（</t>
    </r>
    <r>
      <rPr>
        <sz val="9"/>
        <color indexed="8"/>
        <rFont val="Times New Roman"/>
        <family val="1"/>
      </rPr>
      <t>1</t>
    </r>
    <r>
      <rPr>
        <sz val="9"/>
        <color indexed="8"/>
        <rFont val="宋体"/>
        <family val="0"/>
      </rPr>
      <t>）体征记录用计算机本地存储
（</t>
    </r>
    <r>
      <rPr>
        <sz val="9"/>
        <color indexed="8"/>
        <rFont val="Times New Roman"/>
        <family val="1"/>
      </rPr>
      <t>2</t>
    </r>
    <r>
      <rPr>
        <sz val="9"/>
        <color indexed="8"/>
        <rFont val="宋体"/>
        <family val="0"/>
      </rPr>
      <t>）可打印、绘图相关文件，无网络共享</t>
    </r>
  </si>
  <si>
    <r>
      <t>（</t>
    </r>
    <r>
      <rPr>
        <sz val="9"/>
        <color indexed="8"/>
        <rFont val="Times New Roman"/>
        <family val="1"/>
      </rPr>
      <t>1</t>
    </r>
    <r>
      <rPr>
        <sz val="9"/>
        <color indexed="8"/>
        <rFont val="宋体"/>
        <family val="0"/>
      </rPr>
      <t>）检查申请数据全院统一管理
（</t>
    </r>
    <r>
      <rPr>
        <sz val="9"/>
        <color indexed="8"/>
        <rFont val="Times New Roman"/>
        <family val="1"/>
      </rPr>
      <t>2</t>
    </r>
    <r>
      <rPr>
        <sz val="9"/>
        <color indexed="8"/>
        <rFont val="宋体"/>
        <family val="0"/>
      </rPr>
      <t>）检查申请可利用全院统一的检查安排表自动预约</t>
    </r>
  </si>
  <si>
    <r>
      <t>（</t>
    </r>
    <r>
      <rPr>
        <sz val="9"/>
        <color indexed="8"/>
        <rFont val="Times New Roman"/>
        <family val="1"/>
      </rPr>
      <t>1</t>
    </r>
    <r>
      <rPr>
        <sz val="9"/>
        <color indexed="8"/>
        <rFont val="宋体"/>
        <family val="0"/>
      </rPr>
      <t>）下达申请时，能够针对患者性别、诊断、以往检查结果等进行自动检查并提示
（</t>
    </r>
    <r>
      <rPr>
        <sz val="9"/>
        <color indexed="8"/>
        <rFont val="Times New Roman"/>
        <family val="1"/>
      </rPr>
      <t>2</t>
    </r>
    <r>
      <rPr>
        <sz val="9"/>
        <color indexed="8"/>
        <rFont val="宋体"/>
        <family val="0"/>
      </rPr>
      <t>）申请后可随时跟踪检查进展情况</t>
    </r>
  </si>
  <si>
    <r>
      <t>（</t>
    </r>
    <r>
      <rPr>
        <sz val="9"/>
        <color indexed="8"/>
        <rFont val="Times New Roman"/>
        <family val="1"/>
      </rPr>
      <t>1</t>
    </r>
    <r>
      <rPr>
        <sz val="9"/>
        <color indexed="8"/>
        <rFont val="宋体"/>
        <family val="0"/>
      </rPr>
      <t>）监护数据纳入医院医疗记录统一管理
（</t>
    </r>
    <r>
      <rPr>
        <sz val="9"/>
        <color indexed="8"/>
        <rFont val="Times New Roman"/>
        <family val="1"/>
      </rPr>
      <t>2</t>
    </r>
    <r>
      <rPr>
        <sz val="9"/>
        <color indexed="8"/>
        <rFont val="宋体"/>
        <family val="0"/>
      </rPr>
      <t>）监护获得的生理参数能够自动进行自定义的评分计算处理，根据知识库提供评估分析并给出警示</t>
    </r>
  </si>
  <si>
    <t>对重点电子病历数据具有访问审计记录</t>
  </si>
  <si>
    <t>对重点电子病历数据（病案首页、住院医嘱、病程记录、门诊处方）具有简单的分级访问控制，可指定访问的起止时间</t>
  </si>
  <si>
    <t>对重点电子病历数据（病案首页、住院医嘱、病程记录、门诊处方）具有简单（按科室或按等级）的分级访问控制，但无法指定具体访问者和访问时间</t>
  </si>
  <si>
    <t>病房检验报告（有效应用按检验项目人次比例计算）</t>
  </si>
  <si>
    <t>病房检查申请（有效应用按检查项目人次比例计算）</t>
  </si>
  <si>
    <t>病房检查报告（有效应用按检查项目人次比例计算）</t>
  </si>
  <si>
    <t>门诊检验申请（有效应用按检验项目人次比例计算）</t>
  </si>
  <si>
    <t>门诊检验报告（有效应用按检验项目人次比例计算）</t>
  </si>
  <si>
    <t>门诊检查申请（有效应用按检查项目人次比例计算）</t>
  </si>
  <si>
    <t>门诊检查报告（有效应用按检查项目人次比例计算）</t>
  </si>
  <si>
    <r>
      <t>（</t>
    </r>
    <r>
      <rPr>
        <sz val="9"/>
        <color indexed="8"/>
        <rFont val="Times New Roman"/>
        <family val="1"/>
      </rPr>
      <t>1</t>
    </r>
    <r>
      <rPr>
        <sz val="9"/>
        <color indexed="8"/>
        <rFont val="宋体"/>
        <family val="0"/>
      </rPr>
      <t>）</t>
    </r>
    <r>
      <rPr>
        <sz val="9"/>
        <color indexed="8"/>
        <rFont val="宋体"/>
        <family val="0"/>
      </rPr>
      <t>在手术室登记手术安排，信息供手术室其他环节使用
（</t>
    </r>
    <r>
      <rPr>
        <sz val="9"/>
        <color indexed="8"/>
        <rFont val="Times New Roman"/>
        <family val="1"/>
      </rPr>
      <t>2</t>
    </r>
    <r>
      <rPr>
        <sz val="9"/>
        <color indexed="8"/>
        <rFont val="宋体"/>
        <family val="0"/>
      </rPr>
      <t>）</t>
    </r>
    <r>
      <rPr>
        <sz val="9"/>
        <color indexed="8"/>
        <rFont val="宋体"/>
        <family val="0"/>
      </rPr>
      <t>术后能够校正记录信息
（</t>
    </r>
    <r>
      <rPr>
        <sz val="9"/>
        <color indexed="8"/>
        <rFont val="Times New Roman"/>
        <family val="1"/>
      </rPr>
      <t>3</t>
    </r>
    <r>
      <rPr>
        <sz val="9"/>
        <color indexed="8"/>
        <rFont val="宋体"/>
        <family val="0"/>
      </rPr>
      <t>）</t>
    </r>
    <r>
      <rPr>
        <sz val="9"/>
        <color indexed="8"/>
        <rFont val="宋体"/>
        <family val="0"/>
      </rPr>
      <t>有已定义的手术名称表</t>
    </r>
  </si>
  <si>
    <r>
      <t>（</t>
    </r>
    <r>
      <rPr>
        <sz val="9"/>
        <color indexed="8"/>
        <rFont val="Times New Roman"/>
        <family val="1"/>
      </rPr>
      <t>1</t>
    </r>
    <r>
      <rPr>
        <sz val="9"/>
        <color indexed="8"/>
        <rFont val="宋体"/>
        <family val="0"/>
      </rPr>
      <t>）</t>
    </r>
    <r>
      <rPr>
        <sz val="9"/>
        <color indexed="8"/>
        <rFont val="宋体"/>
        <family val="0"/>
      </rPr>
      <t>具有对手术全过程显示与跟踪功能
（</t>
    </r>
    <r>
      <rPr>
        <sz val="9"/>
        <color indexed="8"/>
        <rFont val="Times New Roman"/>
        <family val="1"/>
      </rPr>
      <t>2</t>
    </r>
    <r>
      <rPr>
        <sz val="9"/>
        <color indexed="8"/>
        <rFont val="宋体"/>
        <family val="0"/>
      </rPr>
      <t>）</t>
    </r>
    <r>
      <rPr>
        <sz val="9"/>
        <color indexed="8"/>
        <rFont val="宋体"/>
        <family val="0"/>
      </rPr>
      <t>手术过程信息、手术物品清点与核对数据成为手术记录内容</t>
    </r>
  </si>
  <si>
    <r>
      <t>（</t>
    </r>
    <r>
      <rPr>
        <sz val="9"/>
        <color indexed="8"/>
        <rFont val="Times New Roman"/>
        <family val="1"/>
      </rPr>
      <t>1</t>
    </r>
    <r>
      <rPr>
        <sz val="9"/>
        <color indexed="8"/>
        <rFont val="宋体"/>
        <family val="0"/>
      </rPr>
      <t>）</t>
    </r>
    <r>
      <rPr>
        <sz val="9"/>
        <color indexed="8"/>
        <rFont val="宋体"/>
        <family val="0"/>
      </rPr>
      <t>麻醉记录供全院共享，提供其他系统数据接口
（</t>
    </r>
    <r>
      <rPr>
        <sz val="9"/>
        <color indexed="8"/>
        <rFont val="Times New Roman"/>
        <family val="1"/>
      </rPr>
      <t>2</t>
    </r>
    <r>
      <rPr>
        <sz val="9"/>
        <color indexed="8"/>
        <rFont val="宋体"/>
        <family val="0"/>
      </rPr>
      <t>）</t>
    </r>
    <r>
      <rPr>
        <sz val="9"/>
        <color indexed="8"/>
        <rFont val="宋体"/>
        <family val="0"/>
      </rPr>
      <t>可提供</t>
    </r>
    <r>
      <rPr>
        <sz val="9"/>
        <color indexed="8"/>
        <rFont val="Times New Roman"/>
        <family val="1"/>
      </rPr>
      <t>1</t>
    </r>
    <r>
      <rPr>
        <sz val="9"/>
        <color indexed="8"/>
        <rFont val="宋体"/>
        <family val="0"/>
      </rPr>
      <t>种以上自动风险评分功能</t>
    </r>
  </si>
  <si>
    <r>
      <t>（</t>
    </r>
    <r>
      <rPr>
        <sz val="9"/>
        <color indexed="8"/>
        <rFont val="Times New Roman"/>
        <family val="1"/>
      </rPr>
      <t>1</t>
    </r>
    <r>
      <rPr>
        <sz val="9"/>
        <color indexed="8"/>
        <rFont val="宋体"/>
        <family val="0"/>
      </rPr>
      <t>）</t>
    </r>
    <r>
      <rPr>
        <sz val="9"/>
        <color indexed="8"/>
        <rFont val="宋体"/>
        <family val="0"/>
      </rPr>
      <t>麻醉记录数据纳入医院医疗记录
（</t>
    </r>
    <r>
      <rPr>
        <sz val="9"/>
        <color indexed="8"/>
        <rFont val="Times New Roman"/>
        <family val="1"/>
      </rPr>
      <t>2</t>
    </r>
    <r>
      <rPr>
        <sz val="9"/>
        <color indexed="8"/>
        <rFont val="宋体"/>
        <family val="0"/>
      </rPr>
      <t>）</t>
    </r>
    <r>
      <rPr>
        <sz val="9"/>
        <color indexed="8"/>
        <rFont val="宋体"/>
        <family val="0"/>
      </rPr>
      <t>在麻醉过程中出现危急生理参数时，根据知识库进行自动判断并给出提示</t>
    </r>
  </si>
  <si>
    <r>
      <t>（</t>
    </r>
    <r>
      <rPr>
        <sz val="9"/>
        <color indexed="8"/>
        <rFont val="Times New Roman"/>
        <family val="1"/>
      </rPr>
      <t>1</t>
    </r>
    <r>
      <rPr>
        <sz val="9"/>
        <color indexed="8"/>
        <rFont val="宋体"/>
        <family val="0"/>
      </rPr>
      <t>）</t>
    </r>
    <r>
      <rPr>
        <sz val="9"/>
        <color indexed="8"/>
        <rFont val="宋体"/>
        <family val="0"/>
      </rPr>
      <t>监护系统能够提供数据显示界面供其他系统集成
（</t>
    </r>
    <r>
      <rPr>
        <sz val="9"/>
        <color indexed="8"/>
        <rFont val="Times New Roman"/>
        <family val="1"/>
      </rPr>
      <t>2</t>
    </r>
    <r>
      <rPr>
        <sz val="9"/>
        <color indexed="8"/>
        <rFont val="宋体"/>
        <family val="0"/>
      </rPr>
      <t>）</t>
    </r>
    <r>
      <rPr>
        <sz val="9"/>
        <color indexed="8"/>
        <rFont val="宋体"/>
        <family val="0"/>
      </rPr>
      <t>监护过程的异常情况能够记录并报警</t>
    </r>
  </si>
  <si>
    <r>
      <t>（</t>
    </r>
    <r>
      <rPr>
        <sz val="9"/>
        <color indexed="8"/>
        <rFont val="Times New Roman"/>
        <family val="1"/>
      </rPr>
      <t>1</t>
    </r>
    <r>
      <rPr>
        <sz val="9"/>
        <color indexed="8"/>
        <rFont val="宋体"/>
        <family val="0"/>
      </rPr>
      <t>）</t>
    </r>
    <r>
      <rPr>
        <sz val="9"/>
        <color indexed="8"/>
        <rFont val="宋体"/>
        <family val="0"/>
      </rPr>
      <t>监护系统提供数据接口，能够将数据传送给全院应用
（</t>
    </r>
    <r>
      <rPr>
        <sz val="9"/>
        <color indexed="8"/>
        <rFont val="Times New Roman"/>
        <family val="1"/>
      </rPr>
      <t>2</t>
    </r>
    <r>
      <rPr>
        <sz val="9"/>
        <color indexed="8"/>
        <rFont val="宋体"/>
        <family val="0"/>
      </rPr>
      <t>）</t>
    </r>
    <r>
      <rPr>
        <sz val="9"/>
        <color indexed="8"/>
        <rFont val="宋体"/>
        <family val="0"/>
      </rPr>
      <t>能够提供</t>
    </r>
    <r>
      <rPr>
        <sz val="9"/>
        <color indexed="8"/>
        <rFont val="Times New Roman"/>
        <family val="1"/>
      </rPr>
      <t>1</t>
    </r>
    <r>
      <rPr>
        <sz val="9"/>
        <color indexed="8"/>
        <rFont val="宋体"/>
        <family val="0"/>
      </rPr>
      <t>种以上风险评分功能</t>
    </r>
  </si>
  <si>
    <t>计算机记录的血液来源、库存情况可通过网络供血液保障科室配血、发放使用</t>
  </si>
  <si>
    <t>制定血液字典，通过提供查询工具使血液数据供临床科室共享</t>
  </si>
  <si>
    <r>
      <t>（</t>
    </r>
    <r>
      <rPr>
        <sz val="9"/>
        <color indexed="8"/>
        <rFont val="Times New Roman"/>
        <family val="1"/>
      </rPr>
      <t>1</t>
    </r>
    <r>
      <rPr>
        <sz val="9"/>
        <color indexed="8"/>
        <rFont val="宋体"/>
        <family val="0"/>
      </rPr>
      <t>）</t>
    </r>
    <r>
      <rPr>
        <sz val="9"/>
        <color indexed="8"/>
        <rFont val="宋体"/>
        <family val="0"/>
      </rPr>
      <t>在血库输入用血、配血数据、用血记录、输血反应数据
（</t>
    </r>
    <r>
      <rPr>
        <sz val="9"/>
        <color indexed="8"/>
        <rFont val="Times New Roman"/>
        <family val="1"/>
      </rPr>
      <t>2</t>
    </r>
    <r>
      <rPr>
        <sz val="9"/>
        <color indexed="8"/>
        <rFont val="宋体"/>
        <family val="0"/>
      </rPr>
      <t>）</t>
    </r>
    <r>
      <rPr>
        <sz val="9"/>
        <color indexed="8"/>
        <rFont val="宋体"/>
        <family val="0"/>
      </rPr>
      <t>整个血库内各个环节共享数据</t>
    </r>
  </si>
  <si>
    <r>
      <t>（</t>
    </r>
    <r>
      <rPr>
        <sz val="9"/>
        <color indexed="8"/>
        <rFont val="Times New Roman"/>
        <family val="1"/>
      </rPr>
      <t>1</t>
    </r>
    <r>
      <rPr>
        <sz val="9"/>
        <color indexed="8"/>
        <rFont val="宋体"/>
        <family val="0"/>
      </rPr>
      <t>）</t>
    </r>
    <r>
      <rPr>
        <sz val="9"/>
        <color indexed="8"/>
        <rFont val="宋体"/>
        <family val="0"/>
      </rPr>
      <t>用血整个过程有完整记录
（</t>
    </r>
    <r>
      <rPr>
        <sz val="9"/>
        <color indexed="8"/>
        <rFont val="Times New Roman"/>
        <family val="1"/>
      </rPr>
      <t>2</t>
    </r>
    <r>
      <rPr>
        <sz val="9"/>
        <color indexed="8"/>
        <rFont val="宋体"/>
        <family val="0"/>
      </rPr>
      <t>）</t>
    </r>
    <r>
      <rPr>
        <sz val="9"/>
        <color indexed="8"/>
        <rFont val="宋体"/>
        <family val="0"/>
      </rPr>
      <t>系统中在各个环节有根据患者体征、基本情况、检验结果、诊断等进行用血安全检查监控环节，出现不符合安全条件时自动给出警示</t>
    </r>
  </si>
  <si>
    <r>
      <t>（</t>
    </r>
    <r>
      <rPr>
        <sz val="9"/>
        <color indexed="8"/>
        <rFont val="Times New Roman"/>
        <family val="1"/>
      </rPr>
      <t>1</t>
    </r>
    <r>
      <rPr>
        <sz val="9"/>
        <color indexed="8"/>
        <rFont val="宋体"/>
        <family val="0"/>
      </rPr>
      <t>）</t>
    </r>
    <r>
      <rPr>
        <sz val="9"/>
        <color indexed="8"/>
        <rFont val="宋体"/>
        <family val="0"/>
      </rPr>
      <t>有简单的终末病历质量控制记录程序，包括记录病历项目与格式缺陷、记录审查人员和时间等
（</t>
    </r>
    <r>
      <rPr>
        <sz val="9"/>
        <color indexed="8"/>
        <rFont val="Times New Roman"/>
        <family val="1"/>
      </rPr>
      <t>2</t>
    </r>
    <r>
      <rPr>
        <sz val="9"/>
        <color indexed="8"/>
        <rFont val="宋体"/>
        <family val="0"/>
      </rPr>
      <t>）</t>
    </r>
    <r>
      <rPr>
        <sz val="9"/>
        <color indexed="8"/>
        <rFont val="宋体"/>
        <family val="0"/>
      </rPr>
      <t>用导出数据文件或共享介质方式在部门内部交换信息</t>
    </r>
  </si>
  <si>
    <r>
      <t>（</t>
    </r>
    <r>
      <rPr>
        <sz val="9"/>
        <color indexed="8"/>
        <rFont val="Times New Roman"/>
        <family val="1"/>
      </rPr>
      <t>1</t>
    </r>
    <r>
      <rPr>
        <sz val="9"/>
        <color indexed="8"/>
        <rFont val="宋体"/>
        <family val="0"/>
      </rPr>
      <t>）</t>
    </r>
    <r>
      <rPr>
        <sz val="9"/>
        <color indexed="8"/>
        <rFont val="宋体"/>
        <family val="0"/>
      </rPr>
      <t>重点病历数据（病案首页、住院医嘱、检查报告、检验报告、门诊处方）可集中统一长期存储
（</t>
    </r>
    <r>
      <rPr>
        <sz val="9"/>
        <color indexed="8"/>
        <rFont val="Times New Roman"/>
        <family val="1"/>
      </rPr>
      <t>2</t>
    </r>
    <r>
      <rPr>
        <sz val="9"/>
        <color indexed="8"/>
        <rFont val="宋体"/>
        <family val="0"/>
      </rPr>
      <t>）</t>
    </r>
    <r>
      <rPr>
        <sz val="9"/>
        <color indexed="8"/>
        <rFont val="宋体"/>
        <family val="0"/>
      </rPr>
      <t>可访问历史就诊记录</t>
    </r>
  </si>
  <si>
    <r>
      <t>（</t>
    </r>
    <r>
      <rPr>
        <sz val="9"/>
        <color indexed="8"/>
        <rFont val="Times New Roman"/>
        <family val="1"/>
      </rPr>
      <t>1</t>
    </r>
    <r>
      <rPr>
        <sz val="9"/>
        <color indexed="8"/>
        <rFont val="宋体"/>
        <family val="0"/>
      </rPr>
      <t>）</t>
    </r>
    <r>
      <rPr>
        <sz val="9"/>
        <color indexed="8"/>
        <rFont val="宋体"/>
        <family val="0"/>
      </rPr>
      <t>已将历史数据数字化
（</t>
    </r>
    <r>
      <rPr>
        <sz val="9"/>
        <color indexed="8"/>
        <rFont val="Times New Roman"/>
        <family val="1"/>
      </rPr>
      <t>2</t>
    </r>
    <r>
      <rPr>
        <sz val="9"/>
        <color indexed="8"/>
        <rFont val="宋体"/>
        <family val="0"/>
      </rPr>
      <t>）</t>
    </r>
    <r>
      <rPr>
        <sz val="9"/>
        <color indexed="8"/>
        <rFont val="宋体"/>
        <family val="0"/>
      </rPr>
      <t>病历的存储控制具有智能化分配存储空间、监控存储与备份操作，具有动态智能高效调度机制</t>
    </r>
  </si>
  <si>
    <t>重点电子病历相关系统（门诊、病房、检查与检验系统）有统一的登录与身份认证</t>
  </si>
  <si>
    <r>
      <t>全部系统有灾难恢复体系，业务连续性要求为</t>
    </r>
    <r>
      <rPr>
        <sz val="9"/>
        <color indexed="8"/>
        <rFont val="Times New Roman"/>
        <family val="1"/>
      </rPr>
      <t>GB/T20988</t>
    </r>
    <r>
      <rPr>
        <sz val="9"/>
        <color indexed="8"/>
        <rFont val="宋体"/>
        <family val="0"/>
      </rPr>
      <t>规定的</t>
    </r>
    <r>
      <rPr>
        <sz val="9"/>
        <color indexed="8"/>
        <rFont val="Times New Roman"/>
        <family val="1"/>
      </rPr>
      <t>3</t>
    </r>
    <r>
      <rPr>
        <sz val="9"/>
        <color indexed="8"/>
        <rFont val="宋体"/>
        <family val="0"/>
      </rPr>
      <t>级以上</t>
    </r>
  </si>
  <si>
    <r>
      <t>全部系统有灾难恢复体系，业务连续性要求为</t>
    </r>
    <r>
      <rPr>
        <sz val="9"/>
        <color indexed="8"/>
        <rFont val="Times New Roman"/>
        <family val="1"/>
      </rPr>
      <t>GB/T20988</t>
    </r>
    <r>
      <rPr>
        <sz val="9"/>
        <color indexed="8"/>
        <rFont val="宋体"/>
        <family val="0"/>
      </rPr>
      <t>规定的</t>
    </r>
    <r>
      <rPr>
        <sz val="9"/>
        <color indexed="8"/>
        <rFont val="Times New Roman"/>
        <family val="1"/>
      </rPr>
      <t>4</t>
    </r>
    <r>
      <rPr>
        <sz val="9"/>
        <color indexed="8"/>
        <rFont val="宋体"/>
        <family val="0"/>
      </rPr>
      <t>级以上</t>
    </r>
  </si>
  <si>
    <t>基本</t>
  </si>
  <si>
    <t>基本</t>
  </si>
  <si>
    <t>基本</t>
  </si>
  <si>
    <t>序号</t>
  </si>
  <si>
    <t>工作角色</t>
  </si>
  <si>
    <t>业务项目</t>
  </si>
  <si>
    <t>评分</t>
  </si>
  <si>
    <t>基本</t>
  </si>
  <si>
    <t>医嘱下达时有合理性检查处理和提示，如药物知识提醒、药物相互作用等检查</t>
  </si>
  <si>
    <t>未使用计算机传送检验报告或仅使用单机作为字处理工具</t>
  </si>
  <si>
    <t>能通过磁盘或文件导入或查看检验结果</t>
  </si>
  <si>
    <t>能通过界面集成等方式查阅检验科室的检验报告</t>
  </si>
  <si>
    <t>检查报告（有效应用按检查项目人次比例计算）</t>
  </si>
  <si>
    <t>未使用计算机传送检查报告或仅使用单机作为字处理工具</t>
  </si>
  <si>
    <t>手工书写病历或仅使用计算机单机作为文字处理工具</t>
  </si>
  <si>
    <t>计算机中没有全院统一的医疗知识库</t>
  </si>
  <si>
    <t>个人或病房内有独立的知识库软件</t>
  </si>
  <si>
    <t>具有查询医院范围内统一的与医嘱项目关联的知识库，内容包括规范、专业知识（药品、检验）等</t>
  </si>
  <si>
    <t>病房护士</t>
  </si>
  <si>
    <t>5</t>
  </si>
  <si>
    <t>6</t>
  </si>
  <si>
    <t>7</t>
  </si>
  <si>
    <t>护理记录（有效应用按记录项目人次比例计算）</t>
  </si>
  <si>
    <t>手工书写护理记录，手工记录体征数据</t>
  </si>
  <si>
    <t>1</t>
  </si>
  <si>
    <t>3</t>
  </si>
  <si>
    <t>手写处方或仅使用计算机作为文字处理工具</t>
  </si>
  <si>
    <t>手写检验申请单或仅用计算机作为文字处理工具</t>
  </si>
  <si>
    <t>可从本科室共享的字典中选择项目，产生检查或检验申请</t>
  </si>
  <si>
    <t>仅使用纸张检验报告</t>
  </si>
  <si>
    <t>手写检查申请单或仅用计算机作为文字处理工具</t>
  </si>
  <si>
    <t>从科室预定字典中选择项目，产生检查申请</t>
  </si>
  <si>
    <t>仅使用纸张报告</t>
  </si>
  <si>
    <t>手工书写病历记录或仅利用计算机作为文字处理工具</t>
  </si>
  <si>
    <t>个人或科室内有独立的知识库软件</t>
  </si>
  <si>
    <t>检查科室</t>
  </si>
  <si>
    <t>申请与预约（有效应用按检查项目人次比例计算）</t>
  </si>
  <si>
    <t>未用计算机登记或仅使用计算机作为文字或表格处理工具</t>
  </si>
  <si>
    <t>检查记录（有效应用按检查项目人次比例计算）</t>
  </si>
  <si>
    <t>手工进行检查过程记录或仅使用计算机作为文字、表格处理工具</t>
  </si>
  <si>
    <t>手工书写报告或仅使用计算机作为文字处理工具</t>
  </si>
  <si>
    <t>系统中不能够获取数字化图像</t>
  </si>
  <si>
    <t>检验处理</t>
  </si>
  <si>
    <t>标本处理（有效应用按检验项目人次比例计算）</t>
  </si>
  <si>
    <t>未用计算机登记或仅用计算机作为文字处理或表格处理工具</t>
  </si>
  <si>
    <t>检验结果记录（有效应用按检验项目人次比例计算）</t>
  </si>
  <si>
    <t>未用计算机记录或仅使用计算机作为文字处理工具</t>
  </si>
  <si>
    <t>报告生成（有效应用按检验项目人次比例计算）</t>
  </si>
  <si>
    <t>治疗信息处理</t>
  </si>
  <si>
    <t>治疗记录（有效应用按治疗项目人次比例计算）</t>
  </si>
  <si>
    <t>未用计算机登记和记录</t>
  </si>
  <si>
    <t>治疗记录数据可供全院访问，有数据交换接口</t>
  </si>
  <si>
    <t>可接收医疗机构外部的治疗申请，并能够将治疗记录传送回申请者</t>
  </si>
  <si>
    <t>手术预约与登记（有效应用按使用科室计算）</t>
  </si>
  <si>
    <t>手工登记安排</t>
  </si>
  <si>
    <t>麻醉信息（实现比例按监护仪估算）</t>
  </si>
  <si>
    <t>手工记录并绘制麻醉记录单</t>
  </si>
  <si>
    <t>0</t>
  </si>
  <si>
    <t>监护数据（有效应用按监护仪估算）</t>
  </si>
  <si>
    <t>手工记录并绘制、书写监护记录</t>
  </si>
  <si>
    <t>医疗保障</t>
  </si>
  <si>
    <t>血液准备（有效应用按输血人次比例计算）</t>
  </si>
  <si>
    <t>手工记录血液来源或仅使用计算机作为表格处理工具</t>
  </si>
  <si>
    <t>能够与机构外部血库交换和共享血液信息</t>
  </si>
  <si>
    <t>配血与用血（有效应用按输血人次比例计算）</t>
  </si>
  <si>
    <t>手工记录配血情况</t>
  </si>
  <si>
    <t>门诊药品准备与调剂（有效应用按处方数人次比例计算）</t>
  </si>
  <si>
    <t>手工处理处方</t>
  </si>
  <si>
    <t>手工处理药品准备信息</t>
  </si>
  <si>
    <t>病历管理</t>
  </si>
  <si>
    <t>病历质量控制（实现比例按病历数量计算）</t>
  </si>
  <si>
    <t>没有使用计算机进行病历质量管理或仅用本地字处理工具管理</t>
  </si>
  <si>
    <t>2</t>
  </si>
  <si>
    <t>4</t>
  </si>
  <si>
    <t>电子病历基础</t>
  </si>
  <si>
    <t>病历数据存储（有效应用按照已有记录年限考察）</t>
  </si>
  <si>
    <t>未在计算机系统中存储</t>
  </si>
  <si>
    <t>重点病历数据（病案首页、住院医嘱、检查报告、检验报告、门诊处方）可分别存储一个就诊周期（门诊存储当天，住院存储一次住院）</t>
  </si>
  <si>
    <t>重点病历数据（病案首页、住院医嘱、检查报告、检验报告、门诊处方）可集中统一存储一个就诊周期（门诊存储当天，住院存储一次住院）</t>
  </si>
  <si>
    <t>电子认证与签名（有效应用按系统数考察）</t>
  </si>
  <si>
    <t>各个系统有独立的身份认证</t>
  </si>
  <si>
    <t>病历数据访问控制（按照已有记录年限考察）</t>
  </si>
  <si>
    <t>无可分级的访问控制</t>
  </si>
  <si>
    <t>对全部病历数据具有指定访问者、控制访问时间、访问审计控制机制</t>
  </si>
  <si>
    <t>系统灾难恢复体系（实现比例按系统数估算）</t>
  </si>
  <si>
    <t>无灾难恢复体系</t>
  </si>
  <si>
    <r>
      <t>重点系统有独立的灾难恢复体系，业务连续性要求为</t>
    </r>
    <r>
      <rPr>
        <sz val="9"/>
        <color indexed="8"/>
        <rFont val="Times New Roman"/>
        <family val="1"/>
      </rPr>
      <t>GB/T20988</t>
    </r>
    <r>
      <rPr>
        <sz val="9"/>
        <color indexed="8"/>
        <rFont val="宋体"/>
        <family val="0"/>
      </rPr>
      <t>规定的</t>
    </r>
    <r>
      <rPr>
        <sz val="9"/>
        <color indexed="8"/>
        <rFont val="Times New Roman"/>
        <family val="1"/>
      </rPr>
      <t>1</t>
    </r>
    <r>
      <rPr>
        <sz val="9"/>
        <color indexed="8"/>
        <rFont val="宋体"/>
        <family val="0"/>
      </rPr>
      <t>级以上</t>
    </r>
  </si>
  <si>
    <r>
      <t>重点系统有独立的灾难恢复体系，业务连续性要求为</t>
    </r>
    <r>
      <rPr>
        <sz val="9"/>
        <color indexed="8"/>
        <rFont val="Times New Roman"/>
        <family val="1"/>
      </rPr>
      <t>GB/T20988</t>
    </r>
    <r>
      <rPr>
        <sz val="9"/>
        <color indexed="8"/>
        <rFont val="宋体"/>
        <family val="0"/>
      </rPr>
      <t>规定的</t>
    </r>
    <r>
      <rPr>
        <sz val="9"/>
        <color indexed="8"/>
        <rFont val="Times New Roman"/>
        <family val="1"/>
      </rPr>
      <t>2</t>
    </r>
    <r>
      <rPr>
        <sz val="9"/>
        <color indexed="8"/>
        <rFont val="宋体"/>
        <family val="0"/>
      </rPr>
      <t>级以上</t>
    </r>
  </si>
  <si>
    <r>
      <t>全部系统有独立的灾难恢复体系，业务连续性要求为</t>
    </r>
    <r>
      <rPr>
        <sz val="9"/>
        <color indexed="8"/>
        <rFont val="Times New Roman"/>
        <family val="1"/>
      </rPr>
      <t>GB/T20988</t>
    </r>
    <r>
      <rPr>
        <sz val="9"/>
        <color indexed="8"/>
        <rFont val="宋体"/>
        <family val="0"/>
      </rPr>
      <t>规定的</t>
    </r>
    <r>
      <rPr>
        <sz val="9"/>
        <color indexed="8"/>
        <rFont val="Times New Roman"/>
        <family val="1"/>
      </rPr>
      <t>2</t>
    </r>
    <r>
      <rPr>
        <sz val="9"/>
        <color indexed="8"/>
        <rFont val="宋体"/>
        <family val="0"/>
      </rPr>
      <t>级以上</t>
    </r>
  </si>
  <si>
    <r>
      <t>重点系统有独立的灾难恢复体系，业务连续性要求为</t>
    </r>
    <r>
      <rPr>
        <sz val="9"/>
        <color indexed="8"/>
        <rFont val="Times New Roman"/>
        <family val="1"/>
      </rPr>
      <t>GB/T20988</t>
    </r>
    <r>
      <rPr>
        <sz val="9"/>
        <color indexed="8"/>
        <rFont val="宋体"/>
        <family val="0"/>
      </rPr>
      <t>规定的</t>
    </r>
    <r>
      <rPr>
        <sz val="9"/>
        <color indexed="8"/>
        <rFont val="Times New Roman"/>
        <family val="1"/>
      </rPr>
      <t>3</t>
    </r>
    <r>
      <rPr>
        <sz val="9"/>
        <color indexed="8"/>
        <rFont val="宋体"/>
        <family val="0"/>
      </rPr>
      <t>级以上</t>
    </r>
  </si>
  <si>
    <r>
      <t>重点系统有独立的灾难恢复体系，业务连续性要求为</t>
    </r>
    <r>
      <rPr>
        <sz val="9"/>
        <color indexed="8"/>
        <rFont val="Times New Roman"/>
        <family val="1"/>
      </rPr>
      <t>GB/T20988</t>
    </r>
    <r>
      <rPr>
        <sz val="9"/>
        <color indexed="8"/>
        <rFont val="宋体"/>
        <family val="0"/>
      </rPr>
      <t>规定的</t>
    </r>
    <r>
      <rPr>
        <sz val="9"/>
        <color indexed="8"/>
        <rFont val="Times New Roman"/>
        <family val="1"/>
      </rPr>
      <t>4</t>
    </r>
    <r>
      <rPr>
        <sz val="9"/>
        <color indexed="8"/>
        <rFont val="宋体"/>
        <family val="0"/>
      </rPr>
      <t>级以上</t>
    </r>
  </si>
  <si>
    <r>
      <t>（</t>
    </r>
    <r>
      <rPr>
        <sz val="9"/>
        <color indexed="8"/>
        <rFont val="Times New Roman"/>
        <family val="1"/>
      </rPr>
      <t>1</t>
    </r>
    <r>
      <rPr>
        <sz val="9"/>
        <color indexed="8"/>
        <rFont val="宋体"/>
        <family val="0"/>
      </rPr>
      <t>）</t>
    </r>
    <r>
      <rPr>
        <sz val="9"/>
        <color indexed="8"/>
        <rFont val="宋体"/>
        <family val="0"/>
      </rPr>
      <t>在计算机上下达医嘱并记录在本地
（</t>
    </r>
    <r>
      <rPr>
        <sz val="9"/>
        <color indexed="8"/>
        <rFont val="Times New Roman"/>
        <family val="1"/>
      </rPr>
      <t>2</t>
    </r>
    <r>
      <rPr>
        <sz val="9"/>
        <color indexed="8"/>
        <rFont val="宋体"/>
        <family val="0"/>
      </rPr>
      <t>）</t>
    </r>
    <r>
      <rPr>
        <sz val="9"/>
        <color indexed="8"/>
        <rFont val="宋体"/>
        <family val="0"/>
      </rPr>
      <t>通过磁盘、文件方式与其他计算机交换数据</t>
    </r>
  </si>
  <si>
    <r>
      <t>（</t>
    </r>
    <r>
      <rPr>
        <sz val="9"/>
        <color indexed="8"/>
        <rFont val="Times New Roman"/>
        <family val="1"/>
      </rPr>
      <t>1</t>
    </r>
    <r>
      <rPr>
        <sz val="9"/>
        <color indexed="8"/>
        <rFont val="宋体"/>
        <family val="0"/>
      </rPr>
      <t>）</t>
    </r>
    <r>
      <rPr>
        <sz val="9"/>
        <color indexed="8"/>
        <rFont val="宋体"/>
        <family val="0"/>
      </rPr>
      <t>从字典中选择项目，产生检验申请
（</t>
    </r>
    <r>
      <rPr>
        <sz val="9"/>
        <color indexed="8"/>
        <rFont val="Times New Roman"/>
        <family val="1"/>
      </rPr>
      <t>2</t>
    </r>
    <r>
      <rPr>
        <sz val="9"/>
        <color indexed="8"/>
        <rFont val="宋体"/>
        <family val="0"/>
      </rPr>
      <t>）下达申请</t>
    </r>
    <r>
      <rPr>
        <sz val="9"/>
        <color indexed="8"/>
        <rFont val="宋体"/>
        <family val="0"/>
      </rPr>
      <t>同时生成相关的医嘱</t>
    </r>
  </si>
  <si>
    <r>
      <t>（</t>
    </r>
    <r>
      <rPr>
        <sz val="9"/>
        <color indexed="8"/>
        <rFont val="Times New Roman"/>
        <family val="1"/>
      </rPr>
      <t>1</t>
    </r>
    <r>
      <rPr>
        <sz val="9"/>
        <color indexed="8"/>
        <rFont val="宋体"/>
        <family val="0"/>
      </rPr>
      <t>）</t>
    </r>
    <r>
      <rPr>
        <sz val="9"/>
        <color indexed="8"/>
        <rFont val="宋体"/>
        <family val="0"/>
      </rPr>
      <t>下达检验申请时能够提示与项目相关的标本
（</t>
    </r>
    <r>
      <rPr>
        <sz val="9"/>
        <color indexed="8"/>
        <rFont val="Times New Roman"/>
        <family val="1"/>
      </rPr>
      <t>2</t>
    </r>
    <r>
      <rPr>
        <sz val="9"/>
        <color indexed="8"/>
        <rFont val="宋体"/>
        <family val="0"/>
      </rPr>
      <t>）</t>
    </r>
    <r>
      <rPr>
        <sz val="9"/>
        <color indexed="8"/>
        <rFont val="宋体"/>
        <family val="0"/>
      </rPr>
      <t>检验申请能传送给检验科室</t>
    </r>
  </si>
  <si>
    <r>
      <t>（</t>
    </r>
    <r>
      <rPr>
        <sz val="9"/>
        <color indexed="8"/>
        <rFont val="Times New Roman"/>
        <family val="1"/>
      </rPr>
      <t>1</t>
    </r>
    <r>
      <rPr>
        <sz val="9"/>
        <color indexed="8"/>
        <rFont val="宋体"/>
        <family val="0"/>
      </rPr>
      <t>）</t>
    </r>
    <r>
      <rPr>
        <sz val="9"/>
        <color indexed="8"/>
        <rFont val="宋体"/>
        <family val="0"/>
      </rPr>
      <t>下达申请时有适应症、标本、作用提示
（</t>
    </r>
    <r>
      <rPr>
        <sz val="9"/>
        <color indexed="8"/>
        <rFont val="Times New Roman"/>
        <family val="1"/>
      </rPr>
      <t>2</t>
    </r>
    <r>
      <rPr>
        <sz val="9"/>
        <color indexed="8"/>
        <rFont val="宋体"/>
        <family val="0"/>
      </rPr>
      <t>）</t>
    </r>
    <r>
      <rPr>
        <sz val="9"/>
        <color indexed="8"/>
        <rFont val="宋体"/>
        <family val="0"/>
      </rPr>
      <t>检验项目来自全院统一检验字典</t>
    </r>
  </si>
  <si>
    <r>
      <t>（</t>
    </r>
    <r>
      <rPr>
        <sz val="9"/>
        <color indexed="8"/>
        <rFont val="Times New Roman"/>
        <family val="1"/>
      </rPr>
      <t>1</t>
    </r>
    <r>
      <rPr>
        <sz val="9"/>
        <color indexed="8"/>
        <rFont val="宋体"/>
        <family val="0"/>
      </rPr>
      <t>）</t>
    </r>
    <r>
      <rPr>
        <sz val="9"/>
        <color indexed="8"/>
        <rFont val="宋体"/>
        <family val="0"/>
      </rPr>
      <t>在计算机单机中选择项目，打印检查申请单
（</t>
    </r>
    <r>
      <rPr>
        <sz val="9"/>
        <color indexed="8"/>
        <rFont val="Times New Roman"/>
        <family val="1"/>
      </rPr>
      <t>2</t>
    </r>
    <r>
      <rPr>
        <sz val="9"/>
        <color indexed="8"/>
        <rFont val="宋体"/>
        <family val="0"/>
      </rPr>
      <t>）</t>
    </r>
    <r>
      <rPr>
        <sz val="9"/>
        <color indexed="8"/>
        <rFont val="宋体"/>
        <family val="0"/>
      </rPr>
      <t>可通过文件传输方式与其他计算机共享数据</t>
    </r>
  </si>
  <si>
    <r>
      <t>（</t>
    </r>
    <r>
      <rPr>
        <sz val="9"/>
        <color indexed="8"/>
        <rFont val="Times New Roman"/>
        <family val="1"/>
      </rPr>
      <t>1</t>
    </r>
    <r>
      <rPr>
        <sz val="9"/>
        <color indexed="8"/>
        <rFont val="宋体"/>
        <family val="0"/>
      </rPr>
      <t>）</t>
    </r>
    <r>
      <rPr>
        <sz val="9"/>
        <color indexed="8"/>
        <rFont val="宋体"/>
        <family val="0"/>
      </rPr>
      <t>检查申请能传送给医技科室
（</t>
    </r>
    <r>
      <rPr>
        <sz val="9"/>
        <color indexed="8"/>
        <rFont val="Times New Roman"/>
        <family val="1"/>
      </rPr>
      <t>2</t>
    </r>
    <r>
      <rPr>
        <sz val="9"/>
        <color indexed="8"/>
        <rFont val="宋体"/>
        <family val="0"/>
      </rPr>
      <t>）</t>
    </r>
    <r>
      <rPr>
        <sz val="9"/>
        <color indexed="8"/>
        <rFont val="宋体"/>
        <family val="0"/>
      </rPr>
      <t>申请时能够提示所需准备工作等内容</t>
    </r>
  </si>
  <si>
    <r>
      <t>（</t>
    </r>
    <r>
      <rPr>
        <sz val="9"/>
        <color indexed="8"/>
        <rFont val="Times New Roman"/>
        <family val="1"/>
      </rPr>
      <t>1</t>
    </r>
    <r>
      <rPr>
        <sz val="9"/>
        <color indexed="8"/>
        <rFont val="宋体"/>
        <family val="0"/>
      </rPr>
      <t>）</t>
    </r>
    <r>
      <rPr>
        <sz val="9"/>
        <color indexed="8"/>
        <rFont val="宋体"/>
        <family val="0"/>
      </rPr>
      <t>检查结果和报告各阶段的状态可实时获得
（</t>
    </r>
    <r>
      <rPr>
        <sz val="9"/>
        <color indexed="8"/>
        <rFont val="Times New Roman"/>
        <family val="1"/>
      </rPr>
      <t>2</t>
    </r>
    <r>
      <rPr>
        <sz val="9"/>
        <color indexed="8"/>
        <rFont val="宋体"/>
        <family val="0"/>
      </rPr>
      <t>）</t>
    </r>
    <r>
      <rPr>
        <sz val="9"/>
        <color indexed="8"/>
        <rFont val="宋体"/>
        <family val="0"/>
      </rPr>
      <t>可根据检查结果、临床路径、各种知识库提出处理建议</t>
    </r>
  </si>
  <si>
    <r>
      <t>（</t>
    </r>
    <r>
      <rPr>
        <sz val="9"/>
        <color indexed="8"/>
        <rFont val="Times New Roman"/>
        <family val="1"/>
      </rPr>
      <t>1</t>
    </r>
    <r>
      <rPr>
        <sz val="9"/>
        <color indexed="8"/>
        <rFont val="宋体"/>
        <family val="0"/>
      </rPr>
      <t>）</t>
    </r>
    <r>
      <rPr>
        <sz val="9"/>
        <color indexed="8"/>
        <rFont val="宋体"/>
        <family val="0"/>
      </rPr>
      <t>能够书写入院、查体、病程记录、出院记录等病历记录并保存
（</t>
    </r>
    <r>
      <rPr>
        <sz val="9"/>
        <color indexed="8"/>
        <rFont val="Times New Roman"/>
        <family val="1"/>
      </rPr>
      <t>2</t>
    </r>
    <r>
      <rPr>
        <sz val="9"/>
        <color indexed="8"/>
        <rFont val="宋体"/>
        <family val="0"/>
      </rPr>
      <t>）</t>
    </r>
    <r>
      <rPr>
        <sz val="9"/>
        <color indexed="8"/>
        <rFont val="宋体"/>
        <family val="0"/>
      </rPr>
      <t>病历记录在本病房内能够检索与共享</t>
    </r>
  </si>
  <si>
    <r>
      <t>（</t>
    </r>
    <r>
      <rPr>
        <sz val="9"/>
        <color indexed="8"/>
        <rFont val="Times New Roman"/>
        <family val="1"/>
      </rPr>
      <t>1</t>
    </r>
    <r>
      <rPr>
        <sz val="9"/>
        <color indexed="8"/>
        <rFont val="宋体"/>
        <family val="0"/>
      </rPr>
      <t>）</t>
    </r>
    <r>
      <rPr>
        <sz val="9"/>
        <color indexed="8"/>
        <rFont val="宋体"/>
        <family val="0"/>
      </rPr>
      <t>能够通过诊断、手术等条件检索病历号
（</t>
    </r>
    <r>
      <rPr>
        <sz val="9"/>
        <color indexed="8"/>
        <rFont val="Times New Roman"/>
        <family val="1"/>
      </rPr>
      <t>2</t>
    </r>
    <r>
      <rPr>
        <sz val="9"/>
        <color indexed="8"/>
        <rFont val="宋体"/>
        <family val="0"/>
      </rPr>
      <t>）</t>
    </r>
    <r>
      <rPr>
        <sz val="9"/>
        <color indexed="8"/>
        <rFont val="宋体"/>
        <family val="0"/>
      </rPr>
      <t>能够获得护士的入出记录</t>
    </r>
  </si>
  <si>
    <r>
      <t>（</t>
    </r>
    <r>
      <rPr>
        <sz val="9"/>
        <color indexed="8"/>
        <rFont val="Times New Roman"/>
        <family val="1"/>
      </rPr>
      <t>1</t>
    </r>
    <r>
      <rPr>
        <sz val="9"/>
        <color indexed="8"/>
        <rFont val="宋体"/>
        <family val="0"/>
      </rPr>
      <t>）可使用计算机</t>
    </r>
    <r>
      <rPr>
        <sz val="9"/>
        <color indexed="8"/>
        <rFont val="宋体"/>
        <family val="0"/>
      </rPr>
      <t>书写病历记录并在全院共享
（</t>
    </r>
    <r>
      <rPr>
        <sz val="9"/>
        <color indexed="8"/>
        <rFont val="Times New Roman"/>
        <family val="1"/>
      </rPr>
      <t>2</t>
    </r>
    <r>
      <rPr>
        <sz val="9"/>
        <color indexed="8"/>
        <rFont val="宋体"/>
        <family val="0"/>
      </rPr>
      <t>）</t>
    </r>
    <r>
      <rPr>
        <sz val="9"/>
        <color indexed="8"/>
        <rFont val="宋体"/>
        <family val="0"/>
      </rPr>
      <t>书写病历的时限可设置并能提示</t>
    </r>
  </si>
  <si>
    <r>
      <t>（</t>
    </r>
    <r>
      <rPr>
        <sz val="9"/>
        <color indexed="8"/>
        <rFont val="Times New Roman"/>
        <family val="1"/>
      </rPr>
      <t>1</t>
    </r>
    <r>
      <rPr>
        <sz val="9"/>
        <color indexed="8"/>
        <rFont val="宋体"/>
        <family val="0"/>
      </rPr>
      <t>）</t>
    </r>
    <r>
      <rPr>
        <sz val="9"/>
        <color indexed="8"/>
        <rFont val="宋体"/>
        <family val="0"/>
      </rPr>
      <t>手工输入医嘱，产生执行单
（</t>
    </r>
    <r>
      <rPr>
        <sz val="9"/>
        <color indexed="8"/>
        <rFont val="Times New Roman"/>
        <family val="1"/>
      </rPr>
      <t>2</t>
    </r>
    <r>
      <rPr>
        <sz val="9"/>
        <color indexed="8"/>
        <rFont val="宋体"/>
        <family val="0"/>
      </rPr>
      <t>）在</t>
    </r>
    <r>
      <rPr>
        <sz val="9"/>
        <color indexed="8"/>
        <rFont val="宋体"/>
        <family val="0"/>
      </rPr>
      <t>本地记录医嘱和执行单数据</t>
    </r>
  </si>
  <si>
    <r>
      <t>（</t>
    </r>
    <r>
      <rPr>
        <sz val="9"/>
        <color indexed="8"/>
        <rFont val="Times New Roman"/>
        <family val="1"/>
      </rPr>
      <t>1</t>
    </r>
    <r>
      <rPr>
        <sz val="9"/>
        <color indexed="8"/>
        <rFont val="宋体"/>
        <family val="0"/>
      </rPr>
      <t>）</t>
    </r>
    <r>
      <rPr>
        <sz val="9"/>
        <color indexed="8"/>
        <rFont val="宋体"/>
        <family val="0"/>
      </rPr>
      <t>医嘱执行记录全院共享
（</t>
    </r>
    <r>
      <rPr>
        <sz val="9"/>
        <color indexed="8"/>
        <rFont val="Times New Roman"/>
        <family val="1"/>
      </rPr>
      <t>2</t>
    </r>
    <r>
      <rPr>
        <sz val="9"/>
        <color indexed="8"/>
        <rFont val="宋体"/>
        <family val="0"/>
      </rPr>
      <t>）在</t>
    </r>
    <r>
      <rPr>
        <sz val="9"/>
        <color indexed="8"/>
        <rFont val="宋体"/>
        <family val="0"/>
      </rPr>
      <t>执行中实时产生记录</t>
    </r>
  </si>
  <si>
    <r>
      <t>（</t>
    </r>
    <r>
      <rPr>
        <sz val="9"/>
        <color indexed="8"/>
        <rFont val="Times New Roman"/>
        <family val="1"/>
      </rPr>
      <t>1</t>
    </r>
    <r>
      <rPr>
        <sz val="9"/>
        <color indexed="8"/>
        <rFont val="宋体"/>
        <family val="0"/>
      </rPr>
      <t>）</t>
    </r>
    <r>
      <rPr>
        <sz val="9"/>
        <color indexed="8"/>
        <rFont val="宋体"/>
        <family val="0"/>
      </rPr>
      <t>操作中能够通过界面融合或调用其他系统方式查看其他部门数据，体征记录供全院共享
（</t>
    </r>
    <r>
      <rPr>
        <sz val="9"/>
        <color indexed="8"/>
        <rFont val="Times New Roman"/>
        <family val="1"/>
      </rPr>
      <t>2</t>
    </r>
    <r>
      <rPr>
        <sz val="9"/>
        <color indexed="8"/>
        <rFont val="宋体"/>
        <family val="0"/>
      </rPr>
      <t>）</t>
    </r>
    <r>
      <rPr>
        <sz val="9"/>
        <color indexed="8"/>
        <rFont val="宋体"/>
        <family val="0"/>
      </rPr>
      <t>有详细的护理记录与嘱托、护理操作情况等记录
（</t>
    </r>
    <r>
      <rPr>
        <sz val="9"/>
        <color indexed="8"/>
        <rFont val="Times New Roman"/>
        <family val="1"/>
      </rPr>
      <t>3</t>
    </r>
    <r>
      <rPr>
        <sz val="9"/>
        <color indexed="8"/>
        <rFont val="宋体"/>
        <family val="0"/>
      </rPr>
      <t>）</t>
    </r>
    <r>
      <rPr>
        <sz val="9"/>
        <color indexed="8"/>
        <rFont val="宋体"/>
        <family val="0"/>
      </rPr>
      <t>能够从护理记录产生医保和收费信息。</t>
    </r>
  </si>
  <si>
    <r>
      <t>（</t>
    </r>
    <r>
      <rPr>
        <sz val="9"/>
        <color indexed="8"/>
        <rFont val="Times New Roman"/>
        <family val="1"/>
      </rPr>
      <t>1</t>
    </r>
    <r>
      <rPr>
        <sz val="9"/>
        <color indexed="8"/>
        <rFont val="宋体"/>
        <family val="0"/>
      </rPr>
      <t>）</t>
    </r>
    <r>
      <rPr>
        <sz val="9"/>
        <color indexed="8"/>
        <rFont val="宋体"/>
        <family val="0"/>
      </rPr>
      <t>检验申请能传送给医技科室
（</t>
    </r>
    <r>
      <rPr>
        <sz val="9"/>
        <color indexed="8"/>
        <rFont val="Times New Roman"/>
        <family val="1"/>
      </rPr>
      <t>2</t>
    </r>
    <r>
      <rPr>
        <sz val="9"/>
        <color indexed="8"/>
        <rFont val="宋体"/>
        <family val="0"/>
      </rPr>
      <t>）</t>
    </r>
    <r>
      <rPr>
        <sz val="9"/>
        <color indexed="8"/>
        <rFont val="宋体"/>
        <family val="0"/>
      </rPr>
      <t>下达申请时有多科室公用的项目字典支持</t>
    </r>
  </si>
  <si>
    <r>
      <t>(1)</t>
    </r>
    <r>
      <rPr>
        <sz val="9"/>
        <color indexed="8"/>
        <rFont val="宋体"/>
        <family val="0"/>
      </rPr>
      <t xml:space="preserve">下达申请时能够调用本科室产生的病情摘要
</t>
    </r>
    <r>
      <rPr>
        <sz val="9"/>
        <color indexed="8"/>
        <rFont val="Times New Roman"/>
        <family val="1"/>
      </rPr>
      <t>(2)</t>
    </r>
    <r>
      <rPr>
        <sz val="9"/>
        <color indexed="8"/>
        <rFont val="宋体"/>
        <family val="0"/>
      </rPr>
      <t>检查申请能传送给医技科室</t>
    </r>
  </si>
  <si>
    <r>
      <t>(1)</t>
    </r>
    <r>
      <rPr>
        <sz val="9"/>
        <color indexed="8"/>
        <rFont val="宋体"/>
        <family val="0"/>
      </rPr>
      <t xml:space="preserve">下达申请时能获得其他科室的病情摘要、诊断，具有检查适应症、作用、注意事项查询功能
</t>
    </r>
    <r>
      <rPr>
        <sz val="9"/>
        <color indexed="8"/>
        <rFont val="Times New Roman"/>
        <family val="1"/>
      </rPr>
      <t>(2)</t>
    </r>
    <r>
      <rPr>
        <sz val="9"/>
        <color indexed="8"/>
        <rFont val="宋体"/>
        <family val="0"/>
      </rPr>
      <t>申请能传送到医技科室</t>
    </r>
  </si>
  <si>
    <r>
      <t>（</t>
    </r>
    <r>
      <rPr>
        <sz val="9"/>
        <color indexed="8"/>
        <rFont val="Times New Roman"/>
        <family val="1"/>
      </rPr>
      <t>1</t>
    </r>
    <r>
      <rPr>
        <sz val="9"/>
        <color indexed="8"/>
        <rFont val="宋体"/>
        <family val="0"/>
      </rPr>
      <t>）</t>
    </r>
    <r>
      <rPr>
        <sz val="9"/>
        <color indexed="8"/>
        <rFont val="宋体"/>
        <family val="0"/>
      </rPr>
      <t>病历记录的内容可以在科室内共享
（</t>
    </r>
    <r>
      <rPr>
        <sz val="9"/>
        <color indexed="8"/>
        <rFont val="Times New Roman"/>
        <family val="1"/>
      </rPr>
      <t>2</t>
    </r>
    <r>
      <rPr>
        <sz val="9"/>
        <color indexed="8"/>
        <rFont val="宋体"/>
        <family val="0"/>
      </rPr>
      <t>）</t>
    </r>
    <r>
      <rPr>
        <sz val="9"/>
        <color indexed="8"/>
        <rFont val="宋体"/>
        <family val="0"/>
      </rPr>
      <t>能够通过诊断条件检索病历号
（</t>
    </r>
    <r>
      <rPr>
        <sz val="9"/>
        <color indexed="8"/>
        <rFont val="Times New Roman"/>
        <family val="1"/>
      </rPr>
      <t>3</t>
    </r>
    <r>
      <rPr>
        <sz val="9"/>
        <color indexed="8"/>
        <rFont val="宋体"/>
        <family val="0"/>
      </rPr>
      <t>）</t>
    </r>
    <r>
      <rPr>
        <sz val="9"/>
        <color indexed="8"/>
        <rFont val="宋体"/>
        <family val="0"/>
      </rPr>
      <t>书写病历时可调用挂号和本科护士预诊采集的数据</t>
    </r>
  </si>
  <si>
    <t>科室内部应用检查预约与登记系统，数据仅在科室内部共享</t>
  </si>
  <si>
    <t>可获取门诊、病房的申请与安排预约</t>
  </si>
  <si>
    <t>能够获取医院外部检查数据和检查状态，本科室检查记录和状态可传给外部系统使用</t>
  </si>
  <si>
    <r>
      <t>（</t>
    </r>
    <r>
      <rPr>
        <sz val="9"/>
        <color indexed="8"/>
        <rFont val="Times New Roman"/>
        <family val="1"/>
      </rPr>
      <t>1</t>
    </r>
    <r>
      <rPr>
        <sz val="9"/>
        <color indexed="8"/>
        <rFont val="宋体"/>
        <family val="0"/>
      </rPr>
      <t>）</t>
    </r>
    <r>
      <rPr>
        <sz val="9"/>
        <color indexed="8"/>
        <rFont val="宋体"/>
        <family val="0"/>
      </rPr>
      <t>报告中部分内容来自检查科室的检查登记记录
（</t>
    </r>
    <r>
      <rPr>
        <sz val="9"/>
        <color indexed="8"/>
        <rFont val="Times New Roman"/>
        <family val="1"/>
      </rPr>
      <t>2</t>
    </r>
    <r>
      <rPr>
        <sz val="9"/>
        <color indexed="8"/>
        <rFont val="宋体"/>
        <family val="0"/>
      </rPr>
      <t>）</t>
    </r>
    <r>
      <rPr>
        <sz val="9"/>
        <color indexed="8"/>
        <rFont val="宋体"/>
        <family val="0"/>
      </rPr>
      <t>报告诊断返回本科室检查登记</t>
    </r>
  </si>
  <si>
    <r>
      <t>（</t>
    </r>
    <r>
      <rPr>
        <sz val="9"/>
        <color indexed="8"/>
        <rFont val="Times New Roman"/>
        <family val="1"/>
      </rPr>
      <t>1</t>
    </r>
    <r>
      <rPr>
        <sz val="9"/>
        <color indexed="8"/>
        <rFont val="宋体"/>
        <family val="0"/>
      </rPr>
      <t>）能够</t>
    </r>
    <r>
      <rPr>
        <sz val="9"/>
        <color indexed="8"/>
        <rFont val="宋体"/>
        <family val="0"/>
      </rPr>
      <t>产生结构化报告，根据诊断和模版书写报告
（</t>
    </r>
    <r>
      <rPr>
        <sz val="9"/>
        <color indexed="8"/>
        <rFont val="Times New Roman"/>
        <family val="1"/>
      </rPr>
      <t>2</t>
    </r>
    <r>
      <rPr>
        <sz val="9"/>
        <color indexed="8"/>
        <rFont val="宋体"/>
        <family val="0"/>
      </rPr>
      <t>）检查报告</t>
    </r>
    <r>
      <rPr>
        <sz val="9"/>
        <color indexed="8"/>
        <rFont val="宋体"/>
        <family val="0"/>
      </rPr>
      <t>能够全院共享</t>
    </r>
  </si>
  <si>
    <t>书写报告过程中有智能提示，检查报告内容有可定义格式与模板</t>
  </si>
  <si>
    <r>
      <t>（</t>
    </r>
    <r>
      <rPr>
        <sz val="9"/>
        <color indexed="8"/>
        <rFont val="Times New Roman"/>
        <family val="1"/>
      </rPr>
      <t>1</t>
    </r>
    <r>
      <rPr>
        <sz val="9"/>
        <color indexed="8"/>
        <rFont val="宋体"/>
        <family val="0"/>
      </rPr>
      <t>）</t>
    </r>
    <r>
      <rPr>
        <sz val="9"/>
        <color indexed="8"/>
        <rFont val="宋体"/>
        <family val="0"/>
      </rPr>
      <t>接收标本时贴条码供实验室共享数据，有标本查重处理
（</t>
    </r>
    <r>
      <rPr>
        <sz val="9"/>
        <color indexed="8"/>
        <rFont val="Times New Roman"/>
        <family val="1"/>
      </rPr>
      <t>2</t>
    </r>
    <r>
      <rPr>
        <sz val="9"/>
        <color indexed="8"/>
        <rFont val="宋体"/>
        <family val="0"/>
      </rPr>
      <t>）</t>
    </r>
    <r>
      <rPr>
        <sz val="9"/>
        <color indexed="8"/>
        <rFont val="宋体"/>
        <family val="0"/>
      </rPr>
      <t>可实现标本登记并用于实验室内管理</t>
    </r>
  </si>
  <si>
    <r>
      <t>（</t>
    </r>
    <r>
      <rPr>
        <sz val="9"/>
        <color indexed="8"/>
        <rFont val="Times New Roman"/>
        <family val="1"/>
      </rPr>
      <t>1</t>
    </r>
    <r>
      <rPr>
        <sz val="9"/>
        <color indexed="8"/>
        <rFont val="宋体"/>
        <family val="0"/>
      </rPr>
      <t>）</t>
    </r>
    <r>
      <rPr>
        <sz val="9"/>
        <color indexed="8"/>
        <rFont val="宋体"/>
        <family val="0"/>
      </rPr>
      <t>检验标本采集时依据申请数据
（</t>
    </r>
    <r>
      <rPr>
        <sz val="9"/>
        <color indexed="8"/>
        <rFont val="Times New Roman"/>
        <family val="1"/>
      </rPr>
      <t>2</t>
    </r>
    <r>
      <rPr>
        <sz val="9"/>
        <color indexed="8"/>
        <rFont val="宋体"/>
        <family val="0"/>
      </rPr>
      <t>）使用条形码标识标本
（</t>
    </r>
    <r>
      <rPr>
        <sz val="9"/>
        <color indexed="8"/>
        <rFont val="Times New Roman"/>
        <family val="1"/>
      </rPr>
      <t>3</t>
    </r>
    <r>
      <rPr>
        <sz val="9"/>
        <color indexed="8"/>
        <rFont val="宋体"/>
        <family val="0"/>
      </rPr>
      <t>）</t>
    </r>
    <r>
      <rPr>
        <sz val="9"/>
        <color indexed="8"/>
        <rFont val="宋体"/>
        <family val="0"/>
      </rPr>
      <t>标本在实验室检验过程各环节有记录</t>
    </r>
  </si>
  <si>
    <r>
      <t>（</t>
    </r>
    <r>
      <rPr>
        <sz val="9"/>
        <color indexed="8"/>
        <rFont val="Times New Roman"/>
        <family val="1"/>
      </rPr>
      <t>1</t>
    </r>
    <r>
      <rPr>
        <sz val="9"/>
        <color indexed="8"/>
        <rFont val="宋体"/>
        <family val="0"/>
      </rPr>
      <t>）</t>
    </r>
    <r>
      <rPr>
        <sz val="9"/>
        <color indexed="8"/>
        <rFont val="宋体"/>
        <family val="0"/>
      </rPr>
      <t>临床科室有与实验室共享的标本字典并具有采集要求提示与说明
（</t>
    </r>
    <r>
      <rPr>
        <sz val="9"/>
        <color indexed="8"/>
        <rFont val="Times New Roman"/>
        <family val="1"/>
      </rPr>
      <t>2</t>
    </r>
    <r>
      <rPr>
        <sz val="9"/>
        <color indexed="8"/>
        <rFont val="宋体"/>
        <family val="0"/>
      </rPr>
      <t>）</t>
    </r>
    <r>
      <rPr>
        <sz val="9"/>
        <color indexed="8"/>
        <rFont val="宋体"/>
        <family val="0"/>
      </rPr>
      <t>实验室与临床科室共享标本数据
（</t>
    </r>
    <r>
      <rPr>
        <sz val="9"/>
        <color indexed="8"/>
        <rFont val="Times New Roman"/>
        <family val="1"/>
      </rPr>
      <t>3</t>
    </r>
    <r>
      <rPr>
        <sz val="9"/>
        <color indexed="8"/>
        <rFont val="宋体"/>
        <family val="0"/>
      </rPr>
      <t>）</t>
    </r>
    <r>
      <rPr>
        <sz val="9"/>
        <color indexed="8"/>
        <rFont val="宋体"/>
        <family val="0"/>
      </rPr>
      <t>标本采集和检验全程记录并在全院共享</t>
    </r>
  </si>
  <si>
    <r>
      <t>（</t>
    </r>
    <r>
      <rPr>
        <sz val="9"/>
        <color indexed="8"/>
        <rFont val="Times New Roman"/>
        <family val="1"/>
      </rPr>
      <t>1</t>
    </r>
    <r>
      <rPr>
        <sz val="9"/>
        <color indexed="8"/>
        <rFont val="宋体"/>
        <family val="0"/>
      </rPr>
      <t>）</t>
    </r>
    <r>
      <rPr>
        <sz val="9"/>
        <color indexed="8"/>
        <rFont val="宋体"/>
        <family val="0"/>
      </rPr>
      <t>标本字典、标本采集记录等数据在医院统一管理
（</t>
    </r>
    <r>
      <rPr>
        <sz val="9"/>
        <color indexed="8"/>
        <rFont val="Times New Roman"/>
        <family val="1"/>
      </rPr>
      <t>2</t>
    </r>
    <r>
      <rPr>
        <sz val="9"/>
        <color indexed="8"/>
        <rFont val="宋体"/>
        <family val="0"/>
      </rPr>
      <t>）</t>
    </r>
    <r>
      <rPr>
        <sz val="9"/>
        <color indexed="8"/>
        <rFont val="宋体"/>
        <family val="0"/>
      </rPr>
      <t>标本采集可根据检验知识库进行核对，防止标本差错</t>
    </r>
  </si>
  <si>
    <t>能够提供与患者用药、生理周期、检验项目等相关联的自动核对，避免获得不正确标本</t>
  </si>
  <si>
    <r>
      <t>（</t>
    </r>
    <r>
      <rPr>
        <sz val="9"/>
        <color indexed="8"/>
        <rFont val="Times New Roman"/>
        <family val="1"/>
      </rPr>
      <t>1</t>
    </r>
    <r>
      <rPr>
        <sz val="9"/>
        <color indexed="8"/>
        <rFont val="宋体"/>
        <family val="0"/>
      </rPr>
      <t>）</t>
    </r>
    <r>
      <rPr>
        <sz val="9"/>
        <color indexed="8"/>
        <rFont val="宋体"/>
        <family val="0"/>
      </rPr>
      <t>手工输入检验结果或用计算机采集检验数据
（</t>
    </r>
    <r>
      <rPr>
        <sz val="9"/>
        <color indexed="8"/>
        <rFont val="Times New Roman"/>
        <family val="1"/>
      </rPr>
      <t>2</t>
    </r>
    <r>
      <rPr>
        <sz val="9"/>
        <color indexed="8"/>
        <rFont val="宋体"/>
        <family val="0"/>
      </rPr>
      <t>）数据</t>
    </r>
    <r>
      <rPr>
        <sz val="9"/>
        <color indexed="8"/>
        <rFont val="宋体"/>
        <family val="0"/>
      </rPr>
      <t>在本地记录，代替手工登记本</t>
    </r>
  </si>
  <si>
    <r>
      <t>（</t>
    </r>
    <r>
      <rPr>
        <sz val="9"/>
        <color indexed="8"/>
        <rFont val="Times New Roman"/>
        <family val="1"/>
      </rPr>
      <t>1</t>
    </r>
    <r>
      <rPr>
        <sz val="9"/>
        <color indexed="8"/>
        <rFont val="宋体"/>
        <family val="0"/>
      </rPr>
      <t>）</t>
    </r>
    <r>
      <rPr>
        <sz val="9"/>
        <color indexed="8"/>
        <rFont val="宋体"/>
        <family val="0"/>
      </rPr>
      <t>计算机系统能够从检验仪器获得检验数据
（</t>
    </r>
    <r>
      <rPr>
        <sz val="9"/>
        <color indexed="8"/>
        <rFont val="Times New Roman"/>
        <family val="1"/>
      </rPr>
      <t>2</t>
    </r>
    <r>
      <rPr>
        <sz val="9"/>
        <color indexed="8"/>
        <rFont val="宋体"/>
        <family val="0"/>
      </rPr>
      <t>）</t>
    </r>
    <r>
      <rPr>
        <sz val="9"/>
        <color indexed="8"/>
        <rFont val="宋体"/>
        <family val="0"/>
      </rPr>
      <t>支持双向数据交换
（</t>
    </r>
    <r>
      <rPr>
        <sz val="9"/>
        <color indexed="8"/>
        <rFont val="Times New Roman"/>
        <family val="1"/>
      </rPr>
      <t>3</t>
    </r>
    <r>
      <rPr>
        <sz val="9"/>
        <color indexed="8"/>
        <rFont val="宋体"/>
        <family val="0"/>
      </rPr>
      <t>）</t>
    </r>
    <r>
      <rPr>
        <sz val="9"/>
        <color indexed="8"/>
        <rFont val="宋体"/>
        <family val="0"/>
      </rPr>
      <t>检验结果在实验室内共享</t>
    </r>
  </si>
  <si>
    <r>
      <t>（</t>
    </r>
    <r>
      <rPr>
        <sz val="9"/>
        <color indexed="8"/>
        <rFont val="Times New Roman"/>
        <family val="1"/>
      </rPr>
      <t>1</t>
    </r>
    <r>
      <rPr>
        <sz val="9"/>
        <color indexed="8"/>
        <rFont val="宋体"/>
        <family val="0"/>
      </rPr>
      <t>）</t>
    </r>
    <r>
      <rPr>
        <sz val="9"/>
        <color indexed="8"/>
        <rFont val="宋体"/>
        <family val="0"/>
      </rPr>
      <t>检验结果能够传送给临床科室
（</t>
    </r>
    <r>
      <rPr>
        <sz val="9"/>
        <color indexed="8"/>
        <rFont val="Times New Roman"/>
        <family val="1"/>
      </rPr>
      <t>2</t>
    </r>
    <r>
      <rPr>
        <sz val="9"/>
        <color indexed="8"/>
        <rFont val="宋体"/>
        <family val="0"/>
      </rPr>
      <t>）</t>
    </r>
    <r>
      <rPr>
        <sz val="9"/>
        <color indexed="8"/>
        <rFont val="宋体"/>
        <family val="0"/>
      </rPr>
      <t>有自动判断检验正常值、提示正常值范围功能
（</t>
    </r>
    <r>
      <rPr>
        <sz val="9"/>
        <color indexed="8"/>
        <rFont val="Times New Roman"/>
        <family val="1"/>
      </rPr>
      <t>3</t>
    </r>
    <r>
      <rPr>
        <sz val="9"/>
        <color indexed="8"/>
        <rFont val="宋体"/>
        <family val="0"/>
      </rPr>
      <t>）</t>
    </r>
    <r>
      <rPr>
        <sz val="9"/>
        <color indexed="8"/>
        <rFont val="宋体"/>
        <family val="0"/>
      </rPr>
      <t>检验系统提供展现检验结果工具供其他系统进行界面集成或直接调用</t>
    </r>
  </si>
  <si>
    <r>
      <t>（</t>
    </r>
    <r>
      <rPr>
        <sz val="9"/>
        <color indexed="8"/>
        <rFont val="Times New Roman"/>
        <family val="1"/>
      </rPr>
      <t>1</t>
    </r>
    <r>
      <rPr>
        <sz val="9"/>
        <color indexed="8"/>
        <rFont val="宋体"/>
        <family val="0"/>
      </rPr>
      <t>）</t>
    </r>
    <r>
      <rPr>
        <sz val="9"/>
        <color indexed="8"/>
        <rFont val="宋体"/>
        <family val="0"/>
      </rPr>
      <t>检验报告纳入全院统一数据管理体系
（</t>
    </r>
    <r>
      <rPr>
        <sz val="9"/>
        <color indexed="8"/>
        <rFont val="Times New Roman"/>
        <family val="1"/>
      </rPr>
      <t>2</t>
    </r>
    <r>
      <rPr>
        <sz val="9"/>
        <color indexed="8"/>
        <rFont val="宋体"/>
        <family val="0"/>
      </rPr>
      <t>）</t>
    </r>
    <r>
      <rPr>
        <sz val="9"/>
        <color indexed="8"/>
        <rFont val="宋体"/>
        <family val="0"/>
      </rPr>
      <t>能够根据检验结果、历史检验情况自动进行报告是否需要人工审核的判断，可根据性别、年龄、诊断、历史检验结果等情况自动给出检验结果性质的判断</t>
    </r>
  </si>
  <si>
    <t>项目代码</t>
  </si>
  <si>
    <t>01.01.0</t>
  </si>
  <si>
    <r>
      <t>0</t>
    </r>
    <r>
      <rPr>
        <sz val="9"/>
        <color indexed="8"/>
        <rFont val="宋体"/>
        <family val="0"/>
      </rPr>
      <t>1.01.1</t>
    </r>
  </si>
  <si>
    <r>
      <t>0</t>
    </r>
    <r>
      <rPr>
        <sz val="9"/>
        <color indexed="8"/>
        <rFont val="宋体"/>
        <family val="0"/>
      </rPr>
      <t>1.01.2</t>
    </r>
  </si>
  <si>
    <r>
      <t>0</t>
    </r>
    <r>
      <rPr>
        <sz val="9"/>
        <color indexed="8"/>
        <rFont val="宋体"/>
        <family val="0"/>
      </rPr>
      <t>1.01.3</t>
    </r>
  </si>
  <si>
    <r>
      <t>0</t>
    </r>
    <r>
      <rPr>
        <sz val="9"/>
        <color indexed="8"/>
        <rFont val="宋体"/>
        <family val="0"/>
      </rPr>
      <t>1.01.4</t>
    </r>
  </si>
  <si>
    <r>
      <t>0</t>
    </r>
    <r>
      <rPr>
        <sz val="9"/>
        <color indexed="8"/>
        <rFont val="宋体"/>
        <family val="0"/>
      </rPr>
      <t>1.01.5</t>
    </r>
  </si>
  <si>
    <r>
      <t>0</t>
    </r>
    <r>
      <rPr>
        <sz val="9"/>
        <color indexed="8"/>
        <rFont val="宋体"/>
        <family val="0"/>
      </rPr>
      <t>1.01.6</t>
    </r>
  </si>
  <si>
    <r>
      <t>0</t>
    </r>
    <r>
      <rPr>
        <sz val="9"/>
        <color indexed="8"/>
        <rFont val="宋体"/>
        <family val="0"/>
      </rPr>
      <t>1.01.7</t>
    </r>
  </si>
  <si>
    <r>
      <t>0</t>
    </r>
    <r>
      <rPr>
        <sz val="9"/>
        <color indexed="8"/>
        <rFont val="宋体"/>
        <family val="0"/>
      </rPr>
      <t>1.02.0</t>
    </r>
  </si>
  <si>
    <r>
      <t>0</t>
    </r>
    <r>
      <rPr>
        <sz val="9"/>
        <color indexed="8"/>
        <rFont val="宋体"/>
        <family val="0"/>
      </rPr>
      <t>1.02.1</t>
    </r>
  </si>
  <si>
    <r>
      <t>0</t>
    </r>
    <r>
      <rPr>
        <sz val="9"/>
        <color indexed="8"/>
        <rFont val="宋体"/>
        <family val="0"/>
      </rPr>
      <t>1.02.2</t>
    </r>
  </si>
  <si>
    <r>
      <t>0</t>
    </r>
    <r>
      <rPr>
        <sz val="9"/>
        <color indexed="8"/>
        <rFont val="宋体"/>
        <family val="0"/>
      </rPr>
      <t>1.02.3</t>
    </r>
  </si>
  <si>
    <r>
      <t>0</t>
    </r>
    <r>
      <rPr>
        <sz val="9"/>
        <color indexed="8"/>
        <rFont val="宋体"/>
        <family val="0"/>
      </rPr>
      <t>1.02.4</t>
    </r>
  </si>
  <si>
    <r>
      <t>0</t>
    </r>
    <r>
      <rPr>
        <sz val="9"/>
        <color indexed="8"/>
        <rFont val="宋体"/>
        <family val="0"/>
      </rPr>
      <t>1.02.5</t>
    </r>
  </si>
  <si>
    <r>
      <t>0</t>
    </r>
    <r>
      <rPr>
        <sz val="9"/>
        <color indexed="8"/>
        <rFont val="宋体"/>
        <family val="0"/>
      </rPr>
      <t>1.02.6</t>
    </r>
  </si>
  <si>
    <r>
      <t>0</t>
    </r>
    <r>
      <rPr>
        <sz val="9"/>
        <color indexed="8"/>
        <rFont val="宋体"/>
        <family val="0"/>
      </rPr>
      <t>1.02.7</t>
    </r>
  </si>
  <si>
    <r>
      <t>0</t>
    </r>
    <r>
      <rPr>
        <sz val="9"/>
        <color indexed="8"/>
        <rFont val="宋体"/>
        <family val="0"/>
      </rPr>
      <t>1.03.0</t>
    </r>
  </si>
  <si>
    <r>
      <t>0</t>
    </r>
    <r>
      <rPr>
        <sz val="9"/>
        <color indexed="8"/>
        <rFont val="宋体"/>
        <family val="0"/>
      </rPr>
      <t>1.03.1</t>
    </r>
  </si>
  <si>
    <r>
      <t>0</t>
    </r>
    <r>
      <rPr>
        <sz val="9"/>
        <color indexed="8"/>
        <rFont val="宋体"/>
        <family val="0"/>
      </rPr>
      <t>1.03.3</t>
    </r>
  </si>
  <si>
    <r>
      <t>0</t>
    </r>
    <r>
      <rPr>
        <sz val="9"/>
        <color indexed="8"/>
        <rFont val="宋体"/>
        <family val="0"/>
      </rPr>
      <t>1.03.4</t>
    </r>
  </si>
  <si>
    <r>
      <t>0</t>
    </r>
    <r>
      <rPr>
        <sz val="9"/>
        <color indexed="8"/>
        <rFont val="宋体"/>
        <family val="0"/>
      </rPr>
      <t>1.03.5</t>
    </r>
  </si>
  <si>
    <r>
      <t>0</t>
    </r>
    <r>
      <rPr>
        <sz val="9"/>
        <color indexed="8"/>
        <rFont val="宋体"/>
        <family val="0"/>
      </rPr>
      <t>1.03.6</t>
    </r>
  </si>
  <si>
    <r>
      <t>0</t>
    </r>
    <r>
      <rPr>
        <sz val="9"/>
        <color indexed="8"/>
        <rFont val="宋体"/>
        <family val="0"/>
      </rPr>
      <t>1.03.7</t>
    </r>
  </si>
  <si>
    <r>
      <t>0</t>
    </r>
    <r>
      <rPr>
        <sz val="9"/>
        <color indexed="8"/>
        <rFont val="宋体"/>
        <family val="0"/>
      </rPr>
      <t>1.04.0</t>
    </r>
  </si>
  <si>
    <r>
      <t>0</t>
    </r>
    <r>
      <rPr>
        <sz val="9"/>
        <color indexed="8"/>
        <rFont val="宋体"/>
        <family val="0"/>
      </rPr>
      <t>1.04.1</t>
    </r>
  </si>
  <si>
    <r>
      <t>0</t>
    </r>
    <r>
      <rPr>
        <sz val="9"/>
        <color indexed="8"/>
        <rFont val="宋体"/>
        <family val="0"/>
      </rPr>
      <t>1.04.2</t>
    </r>
  </si>
  <si>
    <r>
      <t>0</t>
    </r>
    <r>
      <rPr>
        <sz val="9"/>
        <color indexed="8"/>
        <rFont val="宋体"/>
        <family val="0"/>
      </rPr>
      <t>1.04.3</t>
    </r>
  </si>
  <si>
    <r>
      <t>0</t>
    </r>
    <r>
      <rPr>
        <sz val="9"/>
        <color indexed="8"/>
        <rFont val="宋体"/>
        <family val="0"/>
      </rPr>
      <t>1.04.4</t>
    </r>
  </si>
  <si>
    <r>
      <t>0</t>
    </r>
    <r>
      <rPr>
        <sz val="9"/>
        <color indexed="8"/>
        <rFont val="宋体"/>
        <family val="0"/>
      </rPr>
      <t>1.04.5</t>
    </r>
  </si>
  <si>
    <r>
      <t>0</t>
    </r>
    <r>
      <rPr>
        <sz val="9"/>
        <color indexed="8"/>
        <rFont val="宋体"/>
        <family val="0"/>
      </rPr>
      <t>1.04.6</t>
    </r>
  </si>
  <si>
    <r>
      <t>0</t>
    </r>
    <r>
      <rPr>
        <sz val="9"/>
        <color indexed="8"/>
        <rFont val="宋体"/>
        <family val="0"/>
      </rPr>
      <t>1.04.7</t>
    </r>
  </si>
  <si>
    <r>
      <t>0</t>
    </r>
    <r>
      <rPr>
        <sz val="9"/>
        <color indexed="8"/>
        <rFont val="宋体"/>
        <family val="0"/>
      </rPr>
      <t>1.05.0</t>
    </r>
  </si>
  <si>
    <r>
      <t>0</t>
    </r>
    <r>
      <rPr>
        <sz val="9"/>
        <color indexed="8"/>
        <rFont val="宋体"/>
        <family val="0"/>
      </rPr>
      <t>1.05.1</t>
    </r>
  </si>
  <si>
    <r>
      <t>0</t>
    </r>
    <r>
      <rPr>
        <sz val="9"/>
        <color indexed="8"/>
        <rFont val="宋体"/>
        <family val="0"/>
      </rPr>
      <t>1.05.3</t>
    </r>
  </si>
  <si>
    <r>
      <t>0</t>
    </r>
    <r>
      <rPr>
        <sz val="9"/>
        <color indexed="8"/>
        <rFont val="宋体"/>
        <family val="0"/>
      </rPr>
      <t>1.05.4</t>
    </r>
  </si>
  <si>
    <r>
      <t>0</t>
    </r>
    <r>
      <rPr>
        <sz val="9"/>
        <color indexed="8"/>
        <rFont val="宋体"/>
        <family val="0"/>
      </rPr>
      <t>1.05.5</t>
    </r>
  </si>
  <si>
    <r>
      <t>0</t>
    </r>
    <r>
      <rPr>
        <sz val="9"/>
        <color indexed="8"/>
        <rFont val="宋体"/>
        <family val="0"/>
      </rPr>
      <t>1.05.6</t>
    </r>
  </si>
  <si>
    <r>
      <t>0</t>
    </r>
    <r>
      <rPr>
        <sz val="9"/>
        <color indexed="8"/>
        <rFont val="宋体"/>
        <family val="0"/>
      </rPr>
      <t>1.05.7</t>
    </r>
  </si>
  <si>
    <r>
      <t>0</t>
    </r>
    <r>
      <rPr>
        <sz val="9"/>
        <color indexed="8"/>
        <rFont val="宋体"/>
        <family val="0"/>
      </rPr>
      <t>1.06.0</t>
    </r>
  </si>
  <si>
    <r>
      <t>0</t>
    </r>
    <r>
      <rPr>
        <sz val="9"/>
        <color indexed="8"/>
        <rFont val="宋体"/>
        <family val="0"/>
      </rPr>
      <t>1.06.1</t>
    </r>
  </si>
  <si>
    <r>
      <t>0</t>
    </r>
    <r>
      <rPr>
        <sz val="9"/>
        <color indexed="8"/>
        <rFont val="宋体"/>
        <family val="0"/>
      </rPr>
      <t>1.06.2</t>
    </r>
  </si>
  <si>
    <r>
      <t>0</t>
    </r>
    <r>
      <rPr>
        <sz val="9"/>
        <color indexed="8"/>
        <rFont val="宋体"/>
        <family val="0"/>
      </rPr>
      <t>1.06.3</t>
    </r>
  </si>
  <si>
    <r>
      <t>0</t>
    </r>
    <r>
      <rPr>
        <sz val="9"/>
        <color indexed="8"/>
        <rFont val="宋体"/>
        <family val="0"/>
      </rPr>
      <t>1.06.4</t>
    </r>
  </si>
  <si>
    <r>
      <t>0</t>
    </r>
    <r>
      <rPr>
        <sz val="9"/>
        <color indexed="8"/>
        <rFont val="宋体"/>
        <family val="0"/>
      </rPr>
      <t>1.06.5</t>
    </r>
  </si>
  <si>
    <r>
      <t>0</t>
    </r>
    <r>
      <rPr>
        <sz val="9"/>
        <color indexed="8"/>
        <rFont val="宋体"/>
        <family val="0"/>
      </rPr>
      <t>1.06.6</t>
    </r>
  </si>
  <si>
    <r>
      <t>0</t>
    </r>
    <r>
      <rPr>
        <sz val="9"/>
        <color indexed="8"/>
        <rFont val="宋体"/>
        <family val="0"/>
      </rPr>
      <t>1.06.7</t>
    </r>
  </si>
  <si>
    <r>
      <t>0</t>
    </r>
    <r>
      <rPr>
        <sz val="9"/>
        <color indexed="8"/>
        <rFont val="宋体"/>
        <family val="0"/>
      </rPr>
      <t>1.07.0</t>
    </r>
  </si>
  <si>
    <r>
      <t>0</t>
    </r>
    <r>
      <rPr>
        <sz val="9"/>
        <color indexed="8"/>
        <rFont val="宋体"/>
        <family val="0"/>
      </rPr>
      <t>1.07.1</t>
    </r>
  </si>
  <si>
    <r>
      <t>0</t>
    </r>
    <r>
      <rPr>
        <sz val="9"/>
        <color indexed="8"/>
        <rFont val="宋体"/>
        <family val="0"/>
      </rPr>
      <t>1.07.2</t>
    </r>
  </si>
  <si>
    <r>
      <t>0</t>
    </r>
    <r>
      <rPr>
        <sz val="9"/>
        <color indexed="8"/>
        <rFont val="宋体"/>
        <family val="0"/>
      </rPr>
      <t>1.07.3</t>
    </r>
  </si>
  <si>
    <r>
      <t>0</t>
    </r>
    <r>
      <rPr>
        <sz val="9"/>
        <color indexed="8"/>
        <rFont val="宋体"/>
        <family val="0"/>
      </rPr>
      <t>1.07.4</t>
    </r>
  </si>
  <si>
    <r>
      <t>0</t>
    </r>
    <r>
      <rPr>
        <sz val="9"/>
        <color indexed="8"/>
        <rFont val="宋体"/>
        <family val="0"/>
      </rPr>
      <t>1.07.5</t>
    </r>
  </si>
  <si>
    <r>
      <t>0</t>
    </r>
    <r>
      <rPr>
        <sz val="9"/>
        <color indexed="8"/>
        <rFont val="宋体"/>
        <family val="0"/>
      </rPr>
      <t>1.07.6</t>
    </r>
  </si>
  <si>
    <r>
      <t>0</t>
    </r>
    <r>
      <rPr>
        <sz val="9"/>
        <color indexed="8"/>
        <rFont val="宋体"/>
        <family val="0"/>
      </rPr>
      <t>1.07.7</t>
    </r>
  </si>
  <si>
    <r>
      <t>0</t>
    </r>
    <r>
      <rPr>
        <sz val="9"/>
        <color indexed="8"/>
        <rFont val="宋体"/>
        <family val="0"/>
      </rPr>
      <t>2.01.0</t>
    </r>
  </si>
  <si>
    <r>
      <t>0</t>
    </r>
    <r>
      <rPr>
        <sz val="9"/>
        <color indexed="8"/>
        <rFont val="宋体"/>
        <family val="0"/>
      </rPr>
      <t>2.01.1</t>
    </r>
  </si>
  <si>
    <r>
      <t>0</t>
    </r>
    <r>
      <rPr>
        <sz val="9"/>
        <color indexed="8"/>
        <rFont val="宋体"/>
        <family val="0"/>
      </rPr>
      <t>2.01.2</t>
    </r>
  </si>
  <si>
    <r>
      <t>0</t>
    </r>
    <r>
      <rPr>
        <sz val="9"/>
        <color indexed="8"/>
        <rFont val="宋体"/>
        <family val="0"/>
      </rPr>
      <t>2.01.3</t>
    </r>
  </si>
  <si>
    <r>
      <t>0</t>
    </r>
    <r>
      <rPr>
        <sz val="9"/>
        <color indexed="8"/>
        <rFont val="宋体"/>
        <family val="0"/>
      </rPr>
      <t>2.01.4</t>
    </r>
  </si>
  <si>
    <r>
      <t>0</t>
    </r>
    <r>
      <rPr>
        <sz val="9"/>
        <color indexed="8"/>
        <rFont val="宋体"/>
        <family val="0"/>
      </rPr>
      <t>2.01.5</t>
    </r>
  </si>
  <si>
    <r>
      <t>0</t>
    </r>
    <r>
      <rPr>
        <sz val="9"/>
        <color indexed="8"/>
        <rFont val="宋体"/>
        <family val="0"/>
      </rPr>
      <t>2.01.6</t>
    </r>
  </si>
  <si>
    <r>
      <t>0</t>
    </r>
    <r>
      <rPr>
        <sz val="9"/>
        <color indexed="8"/>
        <rFont val="宋体"/>
        <family val="0"/>
      </rPr>
      <t>2.01.7</t>
    </r>
  </si>
  <si>
    <r>
      <t>0</t>
    </r>
    <r>
      <rPr>
        <sz val="9"/>
        <color indexed="8"/>
        <rFont val="宋体"/>
        <family val="0"/>
      </rPr>
      <t>2.02.0</t>
    </r>
  </si>
  <si>
    <r>
      <t>0</t>
    </r>
    <r>
      <rPr>
        <sz val="9"/>
        <color indexed="8"/>
        <rFont val="宋体"/>
        <family val="0"/>
      </rPr>
      <t>2.02.1</t>
    </r>
  </si>
  <si>
    <r>
      <t>0</t>
    </r>
    <r>
      <rPr>
        <sz val="9"/>
        <color indexed="8"/>
        <rFont val="宋体"/>
        <family val="0"/>
      </rPr>
      <t>2.02.2</t>
    </r>
  </si>
  <si>
    <r>
      <t>0</t>
    </r>
    <r>
      <rPr>
        <sz val="9"/>
        <color indexed="8"/>
        <rFont val="宋体"/>
        <family val="0"/>
      </rPr>
      <t>2.02.3</t>
    </r>
  </si>
  <si>
    <r>
      <t>0</t>
    </r>
    <r>
      <rPr>
        <sz val="9"/>
        <color indexed="8"/>
        <rFont val="宋体"/>
        <family val="0"/>
      </rPr>
      <t>2.02.4</t>
    </r>
  </si>
  <si>
    <r>
      <t>0</t>
    </r>
    <r>
      <rPr>
        <sz val="9"/>
        <color indexed="8"/>
        <rFont val="宋体"/>
        <family val="0"/>
      </rPr>
      <t>2.02.5</t>
    </r>
  </si>
  <si>
    <r>
      <t>0</t>
    </r>
    <r>
      <rPr>
        <sz val="9"/>
        <color indexed="8"/>
        <rFont val="宋体"/>
        <family val="0"/>
      </rPr>
      <t>2.02.6</t>
    </r>
  </si>
  <si>
    <r>
      <t>0</t>
    </r>
    <r>
      <rPr>
        <sz val="9"/>
        <color indexed="8"/>
        <rFont val="宋体"/>
        <family val="0"/>
      </rPr>
      <t>2.02.7</t>
    </r>
  </si>
  <si>
    <r>
      <t>0</t>
    </r>
    <r>
      <rPr>
        <sz val="9"/>
        <color indexed="8"/>
        <rFont val="宋体"/>
        <family val="0"/>
      </rPr>
      <t>2.03.0</t>
    </r>
  </si>
  <si>
    <r>
      <t>0</t>
    </r>
    <r>
      <rPr>
        <sz val="9"/>
        <color indexed="8"/>
        <rFont val="宋体"/>
        <family val="0"/>
      </rPr>
      <t>2.03.1</t>
    </r>
  </si>
  <si>
    <r>
      <t>0</t>
    </r>
    <r>
      <rPr>
        <sz val="9"/>
        <color indexed="8"/>
        <rFont val="宋体"/>
        <family val="0"/>
      </rPr>
      <t>2.03.2</t>
    </r>
  </si>
  <si>
    <r>
      <t>0</t>
    </r>
    <r>
      <rPr>
        <sz val="9"/>
        <color indexed="8"/>
        <rFont val="宋体"/>
        <family val="0"/>
      </rPr>
      <t>2.03.3</t>
    </r>
  </si>
  <si>
    <r>
      <t>0</t>
    </r>
    <r>
      <rPr>
        <sz val="9"/>
        <color indexed="8"/>
        <rFont val="宋体"/>
        <family val="0"/>
      </rPr>
      <t>2.03.4</t>
    </r>
  </si>
  <si>
    <r>
      <t>0</t>
    </r>
    <r>
      <rPr>
        <sz val="9"/>
        <color indexed="8"/>
        <rFont val="宋体"/>
        <family val="0"/>
      </rPr>
      <t>2.03.5</t>
    </r>
  </si>
  <si>
    <r>
      <t>0</t>
    </r>
    <r>
      <rPr>
        <sz val="9"/>
        <color indexed="8"/>
        <rFont val="宋体"/>
        <family val="0"/>
      </rPr>
      <t>2.03.6</t>
    </r>
  </si>
  <si>
    <r>
      <t>0</t>
    </r>
    <r>
      <rPr>
        <sz val="9"/>
        <color indexed="8"/>
        <rFont val="宋体"/>
        <family val="0"/>
      </rPr>
      <t>2.03.7</t>
    </r>
  </si>
  <si>
    <r>
      <t>0</t>
    </r>
    <r>
      <rPr>
        <sz val="9"/>
        <color indexed="8"/>
        <rFont val="宋体"/>
        <family val="0"/>
      </rPr>
      <t>3.01.0</t>
    </r>
  </si>
  <si>
    <r>
      <t>0</t>
    </r>
    <r>
      <rPr>
        <sz val="9"/>
        <color indexed="8"/>
        <rFont val="宋体"/>
        <family val="0"/>
      </rPr>
      <t>3.01.1</t>
    </r>
  </si>
  <si>
    <r>
      <t>0</t>
    </r>
    <r>
      <rPr>
        <sz val="9"/>
        <color indexed="8"/>
        <rFont val="宋体"/>
        <family val="0"/>
      </rPr>
      <t>3.01.2</t>
    </r>
  </si>
  <si>
    <r>
      <t>0</t>
    </r>
    <r>
      <rPr>
        <sz val="9"/>
        <color indexed="8"/>
        <rFont val="宋体"/>
        <family val="0"/>
      </rPr>
      <t>3.01.3</t>
    </r>
  </si>
  <si>
    <r>
      <t>0</t>
    </r>
    <r>
      <rPr>
        <sz val="9"/>
        <color indexed="8"/>
        <rFont val="宋体"/>
        <family val="0"/>
      </rPr>
      <t>3.01.4</t>
    </r>
  </si>
  <si>
    <r>
      <t>0</t>
    </r>
    <r>
      <rPr>
        <sz val="9"/>
        <color indexed="8"/>
        <rFont val="宋体"/>
        <family val="0"/>
      </rPr>
      <t>3.01.5</t>
    </r>
  </si>
  <si>
    <r>
      <t>0</t>
    </r>
    <r>
      <rPr>
        <sz val="9"/>
        <color indexed="8"/>
        <rFont val="宋体"/>
        <family val="0"/>
      </rPr>
      <t>3.01.6</t>
    </r>
  </si>
  <si>
    <r>
      <t>0</t>
    </r>
    <r>
      <rPr>
        <sz val="9"/>
        <color indexed="8"/>
        <rFont val="宋体"/>
        <family val="0"/>
      </rPr>
      <t>3.01.7</t>
    </r>
  </si>
  <si>
    <r>
      <t>0</t>
    </r>
    <r>
      <rPr>
        <sz val="9"/>
        <color indexed="8"/>
        <rFont val="宋体"/>
        <family val="0"/>
      </rPr>
      <t>3.02.0</t>
    </r>
  </si>
  <si>
    <r>
      <t>0</t>
    </r>
    <r>
      <rPr>
        <sz val="9"/>
        <color indexed="8"/>
        <rFont val="宋体"/>
        <family val="0"/>
      </rPr>
      <t>3.02.2</t>
    </r>
  </si>
  <si>
    <r>
      <t>0</t>
    </r>
    <r>
      <rPr>
        <sz val="9"/>
        <color indexed="8"/>
        <rFont val="宋体"/>
        <family val="0"/>
      </rPr>
      <t>3.02.3</t>
    </r>
  </si>
  <si>
    <r>
      <t>0</t>
    </r>
    <r>
      <rPr>
        <sz val="9"/>
        <color indexed="8"/>
        <rFont val="宋体"/>
        <family val="0"/>
      </rPr>
      <t>3.02.4</t>
    </r>
  </si>
  <si>
    <r>
      <t>0</t>
    </r>
    <r>
      <rPr>
        <sz val="9"/>
        <color indexed="8"/>
        <rFont val="宋体"/>
        <family val="0"/>
      </rPr>
      <t>3.02.5</t>
    </r>
  </si>
  <si>
    <r>
      <t>0</t>
    </r>
    <r>
      <rPr>
        <sz val="9"/>
        <color indexed="8"/>
        <rFont val="宋体"/>
        <family val="0"/>
      </rPr>
      <t>3.02.6</t>
    </r>
  </si>
  <si>
    <r>
      <t>0</t>
    </r>
    <r>
      <rPr>
        <sz val="9"/>
        <color indexed="8"/>
        <rFont val="宋体"/>
        <family val="0"/>
      </rPr>
      <t>3.02.7</t>
    </r>
  </si>
  <si>
    <r>
      <t>0</t>
    </r>
    <r>
      <rPr>
        <sz val="9"/>
        <color indexed="8"/>
        <rFont val="宋体"/>
        <family val="0"/>
      </rPr>
      <t>3.03.0</t>
    </r>
  </si>
  <si>
    <r>
      <t>0</t>
    </r>
    <r>
      <rPr>
        <sz val="9"/>
        <color indexed="8"/>
        <rFont val="宋体"/>
        <family val="0"/>
      </rPr>
      <t>3.03.1</t>
    </r>
  </si>
  <si>
    <r>
      <t>0</t>
    </r>
    <r>
      <rPr>
        <sz val="9"/>
        <color indexed="8"/>
        <rFont val="宋体"/>
        <family val="0"/>
      </rPr>
      <t>3.03.2</t>
    </r>
  </si>
  <si>
    <r>
      <t>0</t>
    </r>
    <r>
      <rPr>
        <sz val="9"/>
        <color indexed="8"/>
        <rFont val="宋体"/>
        <family val="0"/>
      </rPr>
      <t>3.03.3</t>
    </r>
  </si>
  <si>
    <r>
      <t>0</t>
    </r>
    <r>
      <rPr>
        <sz val="9"/>
        <color indexed="8"/>
        <rFont val="宋体"/>
        <family val="0"/>
      </rPr>
      <t>3.03.4</t>
    </r>
  </si>
  <si>
    <r>
      <t>0</t>
    </r>
    <r>
      <rPr>
        <sz val="9"/>
        <color indexed="8"/>
        <rFont val="宋体"/>
        <family val="0"/>
      </rPr>
      <t>3.03.5</t>
    </r>
  </si>
  <si>
    <r>
      <t>0</t>
    </r>
    <r>
      <rPr>
        <sz val="9"/>
        <color indexed="8"/>
        <rFont val="宋体"/>
        <family val="0"/>
      </rPr>
      <t>3.03.6</t>
    </r>
  </si>
  <si>
    <r>
      <t>0</t>
    </r>
    <r>
      <rPr>
        <sz val="9"/>
        <color indexed="8"/>
        <rFont val="宋体"/>
        <family val="0"/>
      </rPr>
      <t>3.03.7</t>
    </r>
  </si>
  <si>
    <r>
      <t>0</t>
    </r>
    <r>
      <rPr>
        <sz val="9"/>
        <color indexed="8"/>
        <rFont val="宋体"/>
        <family val="0"/>
      </rPr>
      <t>3.04.0</t>
    </r>
  </si>
  <si>
    <r>
      <t>0</t>
    </r>
    <r>
      <rPr>
        <sz val="9"/>
        <color indexed="8"/>
        <rFont val="宋体"/>
        <family val="0"/>
      </rPr>
      <t>3.04.2</t>
    </r>
  </si>
  <si>
    <r>
      <t>0</t>
    </r>
    <r>
      <rPr>
        <sz val="9"/>
        <color indexed="8"/>
        <rFont val="宋体"/>
        <family val="0"/>
      </rPr>
      <t>3.04.3</t>
    </r>
  </si>
  <si>
    <r>
      <t>0</t>
    </r>
    <r>
      <rPr>
        <sz val="9"/>
        <color indexed="8"/>
        <rFont val="宋体"/>
        <family val="0"/>
      </rPr>
      <t>3.04.4</t>
    </r>
  </si>
  <si>
    <r>
      <t>0</t>
    </r>
    <r>
      <rPr>
        <sz val="9"/>
        <color indexed="8"/>
        <rFont val="宋体"/>
        <family val="0"/>
      </rPr>
      <t>3.04.5</t>
    </r>
  </si>
  <si>
    <r>
      <t>0</t>
    </r>
    <r>
      <rPr>
        <sz val="9"/>
        <color indexed="8"/>
        <rFont val="宋体"/>
        <family val="0"/>
      </rPr>
      <t>3.04.6</t>
    </r>
  </si>
  <si>
    <r>
      <t>0</t>
    </r>
    <r>
      <rPr>
        <sz val="9"/>
        <color indexed="8"/>
        <rFont val="宋体"/>
        <family val="0"/>
      </rPr>
      <t>3.04.7</t>
    </r>
  </si>
  <si>
    <r>
      <t>0</t>
    </r>
    <r>
      <rPr>
        <sz val="9"/>
        <color indexed="8"/>
        <rFont val="宋体"/>
        <family val="0"/>
      </rPr>
      <t>3.05.0</t>
    </r>
  </si>
  <si>
    <r>
      <t>0</t>
    </r>
    <r>
      <rPr>
        <sz val="9"/>
        <color indexed="8"/>
        <rFont val="宋体"/>
        <family val="0"/>
      </rPr>
      <t>3.05.1</t>
    </r>
  </si>
  <si>
    <r>
      <t>0</t>
    </r>
    <r>
      <rPr>
        <sz val="9"/>
        <color indexed="8"/>
        <rFont val="宋体"/>
        <family val="0"/>
      </rPr>
      <t>3.05.2</t>
    </r>
  </si>
  <si>
    <r>
      <t>0</t>
    </r>
    <r>
      <rPr>
        <sz val="9"/>
        <color indexed="8"/>
        <rFont val="宋体"/>
        <family val="0"/>
      </rPr>
      <t>3.05.3</t>
    </r>
  </si>
  <si>
    <r>
      <t>0</t>
    </r>
    <r>
      <rPr>
        <sz val="9"/>
        <color indexed="8"/>
        <rFont val="宋体"/>
        <family val="0"/>
      </rPr>
      <t>3.05.4</t>
    </r>
  </si>
  <si>
    <r>
      <t>0</t>
    </r>
    <r>
      <rPr>
        <sz val="9"/>
        <color indexed="8"/>
        <rFont val="宋体"/>
        <family val="0"/>
      </rPr>
      <t>3.05.5</t>
    </r>
  </si>
  <si>
    <r>
      <t>0</t>
    </r>
    <r>
      <rPr>
        <sz val="9"/>
        <color indexed="8"/>
        <rFont val="宋体"/>
        <family val="0"/>
      </rPr>
      <t>3.05.6</t>
    </r>
  </si>
  <si>
    <r>
      <t>0</t>
    </r>
    <r>
      <rPr>
        <sz val="9"/>
        <color indexed="8"/>
        <rFont val="宋体"/>
        <family val="0"/>
      </rPr>
      <t>3.05.7</t>
    </r>
  </si>
  <si>
    <r>
      <t>0</t>
    </r>
    <r>
      <rPr>
        <sz val="9"/>
        <color indexed="8"/>
        <rFont val="宋体"/>
        <family val="0"/>
      </rPr>
      <t>3.06.0</t>
    </r>
  </si>
  <si>
    <r>
      <t>0</t>
    </r>
    <r>
      <rPr>
        <sz val="9"/>
        <color indexed="8"/>
        <rFont val="宋体"/>
        <family val="0"/>
      </rPr>
      <t>3.06.1</t>
    </r>
  </si>
  <si>
    <r>
      <t>0</t>
    </r>
    <r>
      <rPr>
        <sz val="9"/>
        <color indexed="8"/>
        <rFont val="宋体"/>
        <family val="0"/>
      </rPr>
      <t>3.06.2</t>
    </r>
  </si>
  <si>
    <r>
      <t>0</t>
    </r>
    <r>
      <rPr>
        <sz val="9"/>
        <color indexed="8"/>
        <rFont val="宋体"/>
        <family val="0"/>
      </rPr>
      <t>3.06.3</t>
    </r>
  </si>
  <si>
    <r>
      <t>0</t>
    </r>
    <r>
      <rPr>
        <sz val="9"/>
        <color indexed="8"/>
        <rFont val="宋体"/>
        <family val="0"/>
      </rPr>
      <t>3.06.4</t>
    </r>
  </si>
  <si>
    <r>
      <t>0</t>
    </r>
    <r>
      <rPr>
        <sz val="9"/>
        <color indexed="8"/>
        <rFont val="宋体"/>
        <family val="0"/>
      </rPr>
      <t>3.06.5</t>
    </r>
  </si>
  <si>
    <r>
      <t>0</t>
    </r>
    <r>
      <rPr>
        <sz val="9"/>
        <color indexed="8"/>
        <rFont val="宋体"/>
        <family val="0"/>
      </rPr>
      <t>3.06.6</t>
    </r>
  </si>
  <si>
    <r>
      <t>0</t>
    </r>
    <r>
      <rPr>
        <sz val="9"/>
        <color indexed="8"/>
        <rFont val="宋体"/>
        <family val="0"/>
      </rPr>
      <t>3.06.7</t>
    </r>
  </si>
  <si>
    <r>
      <t>0</t>
    </r>
    <r>
      <rPr>
        <sz val="9"/>
        <color indexed="8"/>
        <rFont val="宋体"/>
        <family val="0"/>
      </rPr>
      <t>3.07.0</t>
    </r>
  </si>
  <si>
    <r>
      <t>0</t>
    </r>
    <r>
      <rPr>
        <sz val="9"/>
        <color indexed="8"/>
        <rFont val="宋体"/>
        <family val="0"/>
      </rPr>
      <t>3.07.1</t>
    </r>
  </si>
  <si>
    <r>
      <t>0</t>
    </r>
    <r>
      <rPr>
        <sz val="9"/>
        <color indexed="8"/>
        <rFont val="宋体"/>
        <family val="0"/>
      </rPr>
      <t>3.07.2</t>
    </r>
  </si>
  <si>
    <r>
      <t>0</t>
    </r>
    <r>
      <rPr>
        <sz val="9"/>
        <color indexed="8"/>
        <rFont val="宋体"/>
        <family val="0"/>
      </rPr>
      <t>3.07.3</t>
    </r>
  </si>
  <si>
    <r>
      <t>0</t>
    </r>
    <r>
      <rPr>
        <sz val="9"/>
        <color indexed="8"/>
        <rFont val="宋体"/>
        <family val="0"/>
      </rPr>
      <t>3.07.4</t>
    </r>
  </si>
  <si>
    <r>
      <t>0</t>
    </r>
    <r>
      <rPr>
        <sz val="9"/>
        <color indexed="8"/>
        <rFont val="宋体"/>
        <family val="0"/>
      </rPr>
      <t>3.07.5</t>
    </r>
  </si>
  <si>
    <r>
      <t>0</t>
    </r>
    <r>
      <rPr>
        <sz val="9"/>
        <color indexed="8"/>
        <rFont val="宋体"/>
        <family val="0"/>
      </rPr>
      <t>3.07.6</t>
    </r>
  </si>
  <si>
    <r>
      <t>0</t>
    </r>
    <r>
      <rPr>
        <sz val="9"/>
        <color indexed="8"/>
        <rFont val="宋体"/>
        <family val="0"/>
      </rPr>
      <t>3.07.7</t>
    </r>
  </si>
  <si>
    <r>
      <t>0</t>
    </r>
    <r>
      <rPr>
        <sz val="9"/>
        <color indexed="8"/>
        <rFont val="宋体"/>
        <family val="0"/>
      </rPr>
      <t>4.01.0</t>
    </r>
  </si>
  <si>
    <r>
      <t>0</t>
    </r>
    <r>
      <rPr>
        <sz val="9"/>
        <color indexed="8"/>
        <rFont val="宋体"/>
        <family val="0"/>
      </rPr>
      <t>4.01.1</t>
    </r>
  </si>
  <si>
    <r>
      <t>0</t>
    </r>
    <r>
      <rPr>
        <sz val="9"/>
        <color indexed="8"/>
        <rFont val="宋体"/>
        <family val="0"/>
      </rPr>
      <t>4.01.2</t>
    </r>
  </si>
  <si>
    <r>
      <t>0</t>
    </r>
    <r>
      <rPr>
        <sz val="9"/>
        <color indexed="8"/>
        <rFont val="宋体"/>
        <family val="0"/>
      </rPr>
      <t>4.01.3</t>
    </r>
  </si>
  <si>
    <r>
      <t>0</t>
    </r>
    <r>
      <rPr>
        <sz val="9"/>
        <color indexed="8"/>
        <rFont val="宋体"/>
        <family val="0"/>
      </rPr>
      <t>4.01.4</t>
    </r>
  </si>
  <si>
    <r>
      <t>0</t>
    </r>
    <r>
      <rPr>
        <sz val="9"/>
        <color indexed="8"/>
        <rFont val="宋体"/>
        <family val="0"/>
      </rPr>
      <t>4.01.5</t>
    </r>
  </si>
  <si>
    <r>
      <t>0</t>
    </r>
    <r>
      <rPr>
        <sz val="9"/>
        <color indexed="8"/>
        <rFont val="宋体"/>
        <family val="0"/>
      </rPr>
      <t>4.01.6</t>
    </r>
  </si>
  <si>
    <r>
      <t>0</t>
    </r>
    <r>
      <rPr>
        <sz val="9"/>
        <color indexed="8"/>
        <rFont val="宋体"/>
        <family val="0"/>
      </rPr>
      <t>4.01.7</t>
    </r>
  </si>
  <si>
    <r>
      <t>0</t>
    </r>
    <r>
      <rPr>
        <sz val="9"/>
        <color indexed="8"/>
        <rFont val="宋体"/>
        <family val="0"/>
      </rPr>
      <t>4.02.0</t>
    </r>
  </si>
  <si>
    <r>
      <t>0</t>
    </r>
    <r>
      <rPr>
        <sz val="9"/>
        <color indexed="8"/>
        <rFont val="宋体"/>
        <family val="0"/>
      </rPr>
      <t>4.02.1</t>
    </r>
  </si>
  <si>
    <r>
      <t>0</t>
    </r>
    <r>
      <rPr>
        <sz val="9"/>
        <color indexed="8"/>
        <rFont val="宋体"/>
        <family val="0"/>
      </rPr>
      <t>4.02.2</t>
    </r>
  </si>
  <si>
    <r>
      <t>0</t>
    </r>
    <r>
      <rPr>
        <sz val="9"/>
        <color indexed="8"/>
        <rFont val="宋体"/>
        <family val="0"/>
      </rPr>
      <t>4.02.3</t>
    </r>
  </si>
  <si>
    <r>
      <t>0</t>
    </r>
    <r>
      <rPr>
        <sz val="9"/>
        <color indexed="8"/>
        <rFont val="宋体"/>
        <family val="0"/>
      </rPr>
      <t>4.02.4</t>
    </r>
  </si>
  <si>
    <r>
      <t>0</t>
    </r>
    <r>
      <rPr>
        <sz val="9"/>
        <color indexed="8"/>
        <rFont val="宋体"/>
        <family val="0"/>
      </rPr>
      <t>4.02.5</t>
    </r>
  </si>
  <si>
    <r>
      <t>0</t>
    </r>
    <r>
      <rPr>
        <sz val="9"/>
        <color indexed="8"/>
        <rFont val="宋体"/>
        <family val="0"/>
      </rPr>
      <t>4.02.6</t>
    </r>
  </si>
  <si>
    <r>
      <t>0</t>
    </r>
    <r>
      <rPr>
        <sz val="9"/>
        <color indexed="8"/>
        <rFont val="宋体"/>
        <family val="0"/>
      </rPr>
      <t>4.02.7</t>
    </r>
  </si>
  <si>
    <r>
      <t>0</t>
    </r>
    <r>
      <rPr>
        <sz val="9"/>
        <color indexed="8"/>
        <rFont val="宋体"/>
        <family val="0"/>
      </rPr>
      <t>4.03.0</t>
    </r>
  </si>
  <si>
    <r>
      <t>0</t>
    </r>
    <r>
      <rPr>
        <sz val="9"/>
        <color indexed="8"/>
        <rFont val="宋体"/>
        <family val="0"/>
      </rPr>
      <t>4.03.1</t>
    </r>
  </si>
  <si>
    <r>
      <t>0</t>
    </r>
    <r>
      <rPr>
        <sz val="9"/>
        <color indexed="8"/>
        <rFont val="宋体"/>
        <family val="0"/>
      </rPr>
      <t>4.03.2</t>
    </r>
  </si>
  <si>
    <r>
      <t>0</t>
    </r>
    <r>
      <rPr>
        <sz val="9"/>
        <color indexed="8"/>
        <rFont val="宋体"/>
        <family val="0"/>
      </rPr>
      <t>4.03.3</t>
    </r>
  </si>
  <si>
    <r>
      <t>0</t>
    </r>
    <r>
      <rPr>
        <sz val="9"/>
        <color indexed="8"/>
        <rFont val="宋体"/>
        <family val="0"/>
      </rPr>
      <t>4.03.4</t>
    </r>
  </si>
  <si>
    <r>
      <t>0</t>
    </r>
    <r>
      <rPr>
        <sz val="9"/>
        <color indexed="8"/>
        <rFont val="宋体"/>
        <family val="0"/>
      </rPr>
      <t>4.03.5</t>
    </r>
  </si>
  <si>
    <r>
      <t>0</t>
    </r>
    <r>
      <rPr>
        <sz val="9"/>
        <color indexed="8"/>
        <rFont val="宋体"/>
        <family val="0"/>
      </rPr>
      <t>4.03.6</t>
    </r>
  </si>
  <si>
    <r>
      <t>0</t>
    </r>
    <r>
      <rPr>
        <sz val="9"/>
        <color indexed="8"/>
        <rFont val="宋体"/>
        <family val="0"/>
      </rPr>
      <t>4.03.7</t>
    </r>
  </si>
  <si>
    <r>
      <t>0</t>
    </r>
    <r>
      <rPr>
        <sz val="9"/>
        <color indexed="8"/>
        <rFont val="宋体"/>
        <family val="0"/>
      </rPr>
      <t>4.04.0</t>
    </r>
  </si>
  <si>
    <r>
      <t>0</t>
    </r>
    <r>
      <rPr>
        <sz val="9"/>
        <color indexed="8"/>
        <rFont val="宋体"/>
        <family val="0"/>
      </rPr>
      <t>4.04.1</t>
    </r>
  </si>
  <si>
    <r>
      <t>0</t>
    </r>
    <r>
      <rPr>
        <sz val="9"/>
        <color indexed="8"/>
        <rFont val="宋体"/>
        <family val="0"/>
      </rPr>
      <t>4.04.2</t>
    </r>
  </si>
  <si>
    <r>
      <t>0</t>
    </r>
    <r>
      <rPr>
        <sz val="9"/>
        <color indexed="8"/>
        <rFont val="宋体"/>
        <family val="0"/>
      </rPr>
      <t>4.04.3</t>
    </r>
  </si>
  <si>
    <r>
      <t>0</t>
    </r>
    <r>
      <rPr>
        <sz val="9"/>
        <color indexed="8"/>
        <rFont val="宋体"/>
        <family val="0"/>
      </rPr>
      <t>4.04.4</t>
    </r>
  </si>
  <si>
    <r>
      <t>0</t>
    </r>
    <r>
      <rPr>
        <sz val="9"/>
        <color indexed="8"/>
        <rFont val="宋体"/>
        <family val="0"/>
      </rPr>
      <t>4.04.5</t>
    </r>
  </si>
  <si>
    <r>
      <t>0</t>
    </r>
    <r>
      <rPr>
        <sz val="9"/>
        <color indexed="8"/>
        <rFont val="宋体"/>
        <family val="0"/>
      </rPr>
      <t>4.04.6</t>
    </r>
  </si>
  <si>
    <r>
      <t>0</t>
    </r>
    <r>
      <rPr>
        <sz val="9"/>
        <color indexed="8"/>
        <rFont val="宋体"/>
        <family val="0"/>
      </rPr>
      <t>4.04.7</t>
    </r>
  </si>
  <si>
    <r>
      <t>0</t>
    </r>
    <r>
      <rPr>
        <sz val="9"/>
        <color indexed="8"/>
        <rFont val="宋体"/>
        <family val="0"/>
      </rPr>
      <t>5.01.0</t>
    </r>
  </si>
  <si>
    <r>
      <t>0</t>
    </r>
    <r>
      <rPr>
        <sz val="9"/>
        <color indexed="8"/>
        <rFont val="宋体"/>
        <family val="0"/>
      </rPr>
      <t>5.01.1</t>
    </r>
  </si>
  <si>
    <r>
      <t>0</t>
    </r>
    <r>
      <rPr>
        <sz val="9"/>
        <color indexed="8"/>
        <rFont val="宋体"/>
        <family val="0"/>
      </rPr>
      <t>5.01.2</t>
    </r>
  </si>
  <si>
    <r>
      <t>0</t>
    </r>
    <r>
      <rPr>
        <sz val="9"/>
        <color indexed="8"/>
        <rFont val="宋体"/>
        <family val="0"/>
      </rPr>
      <t>5.01.3</t>
    </r>
  </si>
  <si>
    <r>
      <t>0</t>
    </r>
    <r>
      <rPr>
        <sz val="9"/>
        <color indexed="8"/>
        <rFont val="宋体"/>
        <family val="0"/>
      </rPr>
      <t>5.01.4</t>
    </r>
  </si>
  <si>
    <r>
      <t>0</t>
    </r>
    <r>
      <rPr>
        <sz val="9"/>
        <color indexed="8"/>
        <rFont val="宋体"/>
        <family val="0"/>
      </rPr>
      <t>5.01.5</t>
    </r>
  </si>
  <si>
    <r>
      <t>0</t>
    </r>
    <r>
      <rPr>
        <sz val="9"/>
        <color indexed="8"/>
        <rFont val="宋体"/>
        <family val="0"/>
      </rPr>
      <t>5.01.6</t>
    </r>
  </si>
  <si>
    <r>
      <t>0</t>
    </r>
    <r>
      <rPr>
        <sz val="9"/>
        <color indexed="8"/>
        <rFont val="宋体"/>
        <family val="0"/>
      </rPr>
      <t>5.01.7</t>
    </r>
  </si>
  <si>
    <r>
      <t>0</t>
    </r>
    <r>
      <rPr>
        <sz val="9"/>
        <color indexed="8"/>
        <rFont val="宋体"/>
        <family val="0"/>
      </rPr>
      <t>5.02.0</t>
    </r>
  </si>
  <si>
    <r>
      <t>0</t>
    </r>
    <r>
      <rPr>
        <sz val="9"/>
        <color indexed="8"/>
        <rFont val="宋体"/>
        <family val="0"/>
      </rPr>
      <t>5.02.1</t>
    </r>
  </si>
  <si>
    <r>
      <t>0</t>
    </r>
    <r>
      <rPr>
        <sz val="9"/>
        <color indexed="8"/>
        <rFont val="宋体"/>
        <family val="0"/>
      </rPr>
      <t>5.02.2</t>
    </r>
  </si>
  <si>
    <r>
      <t>0</t>
    </r>
    <r>
      <rPr>
        <sz val="9"/>
        <color indexed="8"/>
        <rFont val="宋体"/>
        <family val="0"/>
      </rPr>
      <t>5.02.3</t>
    </r>
  </si>
  <si>
    <r>
      <t>0</t>
    </r>
    <r>
      <rPr>
        <sz val="9"/>
        <color indexed="8"/>
        <rFont val="宋体"/>
        <family val="0"/>
      </rPr>
      <t>5.02.4</t>
    </r>
  </si>
  <si>
    <r>
      <t>0</t>
    </r>
    <r>
      <rPr>
        <sz val="9"/>
        <color indexed="8"/>
        <rFont val="宋体"/>
        <family val="0"/>
      </rPr>
      <t>5.02.5</t>
    </r>
  </si>
  <si>
    <r>
      <t>0</t>
    </r>
    <r>
      <rPr>
        <sz val="9"/>
        <color indexed="8"/>
        <rFont val="宋体"/>
        <family val="0"/>
      </rPr>
      <t>5.02.6</t>
    </r>
  </si>
  <si>
    <r>
      <t>0</t>
    </r>
    <r>
      <rPr>
        <sz val="9"/>
        <color indexed="8"/>
        <rFont val="宋体"/>
        <family val="0"/>
      </rPr>
      <t>5.02.7</t>
    </r>
  </si>
  <si>
    <r>
      <t>0</t>
    </r>
    <r>
      <rPr>
        <sz val="9"/>
        <color indexed="8"/>
        <rFont val="宋体"/>
        <family val="0"/>
      </rPr>
      <t>5.03.0</t>
    </r>
  </si>
  <si>
    <r>
      <t>0</t>
    </r>
    <r>
      <rPr>
        <sz val="9"/>
        <color indexed="8"/>
        <rFont val="宋体"/>
        <family val="0"/>
      </rPr>
      <t>5.03.1</t>
    </r>
  </si>
  <si>
    <r>
      <t>0</t>
    </r>
    <r>
      <rPr>
        <sz val="9"/>
        <color indexed="8"/>
        <rFont val="宋体"/>
        <family val="0"/>
      </rPr>
      <t>5.03.2</t>
    </r>
  </si>
  <si>
    <r>
      <t>0</t>
    </r>
    <r>
      <rPr>
        <sz val="9"/>
        <color indexed="8"/>
        <rFont val="宋体"/>
        <family val="0"/>
      </rPr>
      <t>5.03.3</t>
    </r>
  </si>
  <si>
    <r>
      <t>0</t>
    </r>
    <r>
      <rPr>
        <sz val="9"/>
        <color indexed="8"/>
        <rFont val="宋体"/>
        <family val="0"/>
      </rPr>
      <t>5.03.4</t>
    </r>
  </si>
  <si>
    <r>
      <t>0</t>
    </r>
    <r>
      <rPr>
        <sz val="9"/>
        <color indexed="8"/>
        <rFont val="宋体"/>
        <family val="0"/>
      </rPr>
      <t>5.03.5</t>
    </r>
  </si>
  <si>
    <r>
      <t>0</t>
    </r>
    <r>
      <rPr>
        <sz val="9"/>
        <color indexed="8"/>
        <rFont val="宋体"/>
        <family val="0"/>
      </rPr>
      <t>5.03.6</t>
    </r>
  </si>
  <si>
    <r>
      <t>0</t>
    </r>
    <r>
      <rPr>
        <sz val="9"/>
        <color indexed="8"/>
        <rFont val="宋体"/>
        <family val="0"/>
      </rPr>
      <t>5.03.7</t>
    </r>
  </si>
  <si>
    <r>
      <t>0</t>
    </r>
    <r>
      <rPr>
        <sz val="9"/>
        <color indexed="8"/>
        <rFont val="宋体"/>
        <family val="0"/>
      </rPr>
      <t>6.01.0</t>
    </r>
  </si>
  <si>
    <r>
      <t>0</t>
    </r>
    <r>
      <rPr>
        <sz val="9"/>
        <color indexed="8"/>
        <rFont val="宋体"/>
        <family val="0"/>
      </rPr>
      <t>6.01.1</t>
    </r>
  </si>
  <si>
    <r>
      <t>0</t>
    </r>
    <r>
      <rPr>
        <sz val="9"/>
        <color indexed="8"/>
        <rFont val="宋体"/>
        <family val="0"/>
      </rPr>
      <t>6.01.2</t>
    </r>
  </si>
  <si>
    <r>
      <t>0</t>
    </r>
    <r>
      <rPr>
        <sz val="9"/>
        <color indexed="8"/>
        <rFont val="宋体"/>
        <family val="0"/>
      </rPr>
      <t>6.01.3</t>
    </r>
  </si>
  <si>
    <r>
      <t>0</t>
    </r>
    <r>
      <rPr>
        <sz val="9"/>
        <color indexed="8"/>
        <rFont val="宋体"/>
        <family val="0"/>
      </rPr>
      <t>6.01.4</t>
    </r>
  </si>
  <si>
    <r>
      <t>0</t>
    </r>
    <r>
      <rPr>
        <sz val="9"/>
        <color indexed="8"/>
        <rFont val="宋体"/>
        <family val="0"/>
      </rPr>
      <t>6.01.5</t>
    </r>
  </si>
  <si>
    <r>
      <t>0</t>
    </r>
    <r>
      <rPr>
        <sz val="9"/>
        <color indexed="8"/>
        <rFont val="宋体"/>
        <family val="0"/>
      </rPr>
      <t>6.01.6</t>
    </r>
  </si>
  <si>
    <r>
      <t>0</t>
    </r>
    <r>
      <rPr>
        <sz val="9"/>
        <color indexed="8"/>
        <rFont val="宋体"/>
        <family val="0"/>
      </rPr>
      <t>6.01.7</t>
    </r>
  </si>
  <si>
    <r>
      <t>0</t>
    </r>
    <r>
      <rPr>
        <sz val="9"/>
        <color indexed="8"/>
        <rFont val="宋体"/>
        <family val="0"/>
      </rPr>
      <t>6.02.0</t>
    </r>
  </si>
  <si>
    <r>
      <t>0</t>
    </r>
    <r>
      <rPr>
        <sz val="9"/>
        <color indexed="8"/>
        <rFont val="宋体"/>
        <family val="0"/>
      </rPr>
      <t>6.02.1</t>
    </r>
  </si>
  <si>
    <r>
      <t>0</t>
    </r>
    <r>
      <rPr>
        <sz val="9"/>
        <color indexed="8"/>
        <rFont val="宋体"/>
        <family val="0"/>
      </rPr>
      <t>6.02.2</t>
    </r>
  </si>
  <si>
    <r>
      <t>0</t>
    </r>
    <r>
      <rPr>
        <sz val="9"/>
        <color indexed="8"/>
        <rFont val="宋体"/>
        <family val="0"/>
      </rPr>
      <t>6.02.3</t>
    </r>
  </si>
  <si>
    <r>
      <t>0</t>
    </r>
    <r>
      <rPr>
        <sz val="9"/>
        <color indexed="8"/>
        <rFont val="宋体"/>
        <family val="0"/>
      </rPr>
      <t>6.02.4</t>
    </r>
  </si>
  <si>
    <r>
      <t>0</t>
    </r>
    <r>
      <rPr>
        <sz val="9"/>
        <color indexed="8"/>
        <rFont val="宋体"/>
        <family val="0"/>
      </rPr>
      <t>6.02.5</t>
    </r>
  </si>
  <si>
    <r>
      <t>0</t>
    </r>
    <r>
      <rPr>
        <sz val="9"/>
        <color indexed="8"/>
        <rFont val="宋体"/>
        <family val="0"/>
      </rPr>
      <t>6.02.6</t>
    </r>
  </si>
  <si>
    <r>
      <t>0</t>
    </r>
    <r>
      <rPr>
        <sz val="9"/>
        <color indexed="8"/>
        <rFont val="宋体"/>
        <family val="0"/>
      </rPr>
      <t>6.02.7</t>
    </r>
  </si>
  <si>
    <r>
      <t>0</t>
    </r>
    <r>
      <rPr>
        <sz val="9"/>
        <color indexed="8"/>
        <rFont val="宋体"/>
        <family val="0"/>
      </rPr>
      <t>6.03.0</t>
    </r>
  </si>
  <si>
    <r>
      <t>0</t>
    </r>
    <r>
      <rPr>
        <sz val="9"/>
        <color indexed="8"/>
        <rFont val="宋体"/>
        <family val="0"/>
      </rPr>
      <t>6.03.1</t>
    </r>
  </si>
  <si>
    <r>
      <t>0</t>
    </r>
    <r>
      <rPr>
        <sz val="9"/>
        <color indexed="8"/>
        <rFont val="宋体"/>
        <family val="0"/>
      </rPr>
      <t>6.03.2</t>
    </r>
  </si>
  <si>
    <r>
      <t>0</t>
    </r>
    <r>
      <rPr>
        <sz val="9"/>
        <color indexed="8"/>
        <rFont val="宋体"/>
        <family val="0"/>
      </rPr>
      <t>6.03.3</t>
    </r>
  </si>
  <si>
    <r>
      <t>0</t>
    </r>
    <r>
      <rPr>
        <sz val="9"/>
        <color indexed="8"/>
        <rFont val="宋体"/>
        <family val="0"/>
      </rPr>
      <t>6.03.4</t>
    </r>
  </si>
  <si>
    <r>
      <t>0</t>
    </r>
    <r>
      <rPr>
        <sz val="9"/>
        <color indexed="8"/>
        <rFont val="宋体"/>
        <family val="0"/>
      </rPr>
      <t>6.03.5</t>
    </r>
  </si>
  <si>
    <r>
      <t>0</t>
    </r>
    <r>
      <rPr>
        <sz val="9"/>
        <color indexed="8"/>
        <rFont val="宋体"/>
        <family val="0"/>
      </rPr>
      <t>6.03.6</t>
    </r>
  </si>
  <si>
    <r>
      <t>0</t>
    </r>
    <r>
      <rPr>
        <sz val="9"/>
        <color indexed="8"/>
        <rFont val="宋体"/>
        <family val="0"/>
      </rPr>
      <t>6.03.7</t>
    </r>
  </si>
  <si>
    <r>
      <t>0</t>
    </r>
    <r>
      <rPr>
        <sz val="9"/>
        <color indexed="8"/>
        <rFont val="宋体"/>
        <family val="0"/>
      </rPr>
      <t>6.04.0</t>
    </r>
  </si>
  <si>
    <r>
      <t>0</t>
    </r>
    <r>
      <rPr>
        <sz val="9"/>
        <color indexed="8"/>
        <rFont val="宋体"/>
        <family val="0"/>
      </rPr>
      <t>6.04.1</t>
    </r>
  </si>
  <si>
    <r>
      <t>0</t>
    </r>
    <r>
      <rPr>
        <sz val="9"/>
        <color indexed="8"/>
        <rFont val="宋体"/>
        <family val="0"/>
      </rPr>
      <t>6.04.2</t>
    </r>
  </si>
  <si>
    <r>
      <t>0</t>
    </r>
    <r>
      <rPr>
        <sz val="9"/>
        <color indexed="8"/>
        <rFont val="宋体"/>
        <family val="0"/>
      </rPr>
      <t>6.04.3</t>
    </r>
  </si>
  <si>
    <r>
      <t>0</t>
    </r>
    <r>
      <rPr>
        <sz val="9"/>
        <color indexed="8"/>
        <rFont val="宋体"/>
        <family val="0"/>
      </rPr>
      <t>6.04.4</t>
    </r>
  </si>
  <si>
    <r>
      <t>0</t>
    </r>
    <r>
      <rPr>
        <sz val="9"/>
        <color indexed="8"/>
        <rFont val="宋体"/>
        <family val="0"/>
      </rPr>
      <t>6.04.5</t>
    </r>
  </si>
  <si>
    <r>
      <t>0</t>
    </r>
    <r>
      <rPr>
        <sz val="9"/>
        <color indexed="8"/>
        <rFont val="宋体"/>
        <family val="0"/>
      </rPr>
      <t>6.04.6</t>
    </r>
  </si>
  <si>
    <r>
      <t>0</t>
    </r>
    <r>
      <rPr>
        <sz val="9"/>
        <color indexed="8"/>
        <rFont val="宋体"/>
        <family val="0"/>
      </rPr>
      <t>7.01.0</t>
    </r>
  </si>
  <si>
    <r>
      <t>0</t>
    </r>
    <r>
      <rPr>
        <sz val="9"/>
        <color indexed="8"/>
        <rFont val="宋体"/>
        <family val="0"/>
      </rPr>
      <t>7.01.1</t>
    </r>
  </si>
  <si>
    <r>
      <t>0</t>
    </r>
    <r>
      <rPr>
        <sz val="9"/>
        <color indexed="8"/>
        <rFont val="宋体"/>
        <family val="0"/>
      </rPr>
      <t>7.01.2</t>
    </r>
  </si>
  <si>
    <r>
      <t>0</t>
    </r>
    <r>
      <rPr>
        <sz val="9"/>
        <color indexed="8"/>
        <rFont val="宋体"/>
        <family val="0"/>
      </rPr>
      <t>7.01.3</t>
    </r>
  </si>
  <si>
    <r>
      <t>0</t>
    </r>
    <r>
      <rPr>
        <sz val="9"/>
        <color indexed="8"/>
        <rFont val="宋体"/>
        <family val="0"/>
      </rPr>
      <t>7.01.4</t>
    </r>
  </si>
  <si>
    <r>
      <t>0</t>
    </r>
    <r>
      <rPr>
        <sz val="9"/>
        <color indexed="8"/>
        <rFont val="宋体"/>
        <family val="0"/>
      </rPr>
      <t>7.01.5</t>
    </r>
  </si>
  <si>
    <r>
      <t>0</t>
    </r>
    <r>
      <rPr>
        <sz val="9"/>
        <color indexed="8"/>
        <rFont val="宋体"/>
        <family val="0"/>
      </rPr>
      <t>7.01.6</t>
    </r>
  </si>
  <si>
    <r>
      <t>0</t>
    </r>
    <r>
      <rPr>
        <sz val="9"/>
        <color indexed="8"/>
        <rFont val="宋体"/>
        <family val="0"/>
      </rPr>
      <t>7.01.7</t>
    </r>
  </si>
  <si>
    <r>
      <t>0</t>
    </r>
    <r>
      <rPr>
        <sz val="9"/>
        <color indexed="8"/>
        <rFont val="宋体"/>
        <family val="0"/>
      </rPr>
      <t>7.02.0</t>
    </r>
  </si>
  <si>
    <r>
      <t>0</t>
    </r>
    <r>
      <rPr>
        <sz val="9"/>
        <color indexed="8"/>
        <rFont val="宋体"/>
        <family val="0"/>
      </rPr>
      <t>7.02.1</t>
    </r>
  </si>
  <si>
    <r>
      <t>0</t>
    </r>
    <r>
      <rPr>
        <sz val="9"/>
        <color indexed="8"/>
        <rFont val="宋体"/>
        <family val="0"/>
      </rPr>
      <t>7.02.2</t>
    </r>
  </si>
  <si>
    <r>
      <t>0</t>
    </r>
    <r>
      <rPr>
        <sz val="9"/>
        <color indexed="8"/>
        <rFont val="宋体"/>
        <family val="0"/>
      </rPr>
      <t>7.02.3</t>
    </r>
  </si>
  <si>
    <r>
      <t>0</t>
    </r>
    <r>
      <rPr>
        <sz val="9"/>
        <color indexed="8"/>
        <rFont val="宋体"/>
        <family val="0"/>
      </rPr>
      <t>7.02.4</t>
    </r>
  </si>
  <si>
    <r>
      <t>0</t>
    </r>
    <r>
      <rPr>
        <sz val="9"/>
        <color indexed="8"/>
        <rFont val="宋体"/>
        <family val="0"/>
      </rPr>
      <t>7.02.5</t>
    </r>
  </si>
  <si>
    <r>
      <t>0</t>
    </r>
    <r>
      <rPr>
        <sz val="9"/>
        <color indexed="8"/>
        <rFont val="宋体"/>
        <family val="0"/>
      </rPr>
      <t>7.02.6</t>
    </r>
  </si>
  <si>
    <r>
      <t>0</t>
    </r>
    <r>
      <rPr>
        <sz val="9"/>
        <color indexed="8"/>
        <rFont val="宋体"/>
        <family val="0"/>
      </rPr>
      <t>7.02.7</t>
    </r>
  </si>
  <si>
    <r>
      <t>0</t>
    </r>
    <r>
      <rPr>
        <sz val="9"/>
        <color indexed="8"/>
        <rFont val="宋体"/>
        <family val="0"/>
      </rPr>
      <t>7.03.0</t>
    </r>
  </si>
  <si>
    <r>
      <t>0</t>
    </r>
    <r>
      <rPr>
        <sz val="9"/>
        <color indexed="8"/>
        <rFont val="宋体"/>
        <family val="0"/>
      </rPr>
      <t>7.03.1</t>
    </r>
  </si>
  <si>
    <r>
      <t>0</t>
    </r>
    <r>
      <rPr>
        <sz val="9"/>
        <color indexed="8"/>
        <rFont val="宋体"/>
        <family val="0"/>
      </rPr>
      <t>7.03.2</t>
    </r>
  </si>
  <si>
    <r>
      <t>0</t>
    </r>
    <r>
      <rPr>
        <sz val="9"/>
        <color indexed="8"/>
        <rFont val="宋体"/>
        <family val="0"/>
      </rPr>
      <t>7.03.3</t>
    </r>
  </si>
  <si>
    <r>
      <t>0</t>
    </r>
    <r>
      <rPr>
        <sz val="9"/>
        <color indexed="8"/>
        <rFont val="宋体"/>
        <family val="0"/>
      </rPr>
      <t>7.03.4</t>
    </r>
  </si>
  <si>
    <r>
      <t>0</t>
    </r>
    <r>
      <rPr>
        <sz val="9"/>
        <color indexed="8"/>
        <rFont val="宋体"/>
        <family val="0"/>
      </rPr>
      <t>7.03.5</t>
    </r>
  </si>
  <si>
    <r>
      <t>0</t>
    </r>
    <r>
      <rPr>
        <sz val="9"/>
        <color indexed="8"/>
        <rFont val="宋体"/>
        <family val="0"/>
      </rPr>
      <t>7.03.6</t>
    </r>
  </si>
  <si>
    <r>
      <t>0</t>
    </r>
    <r>
      <rPr>
        <sz val="9"/>
        <color indexed="8"/>
        <rFont val="宋体"/>
        <family val="0"/>
      </rPr>
      <t>7.03.7</t>
    </r>
  </si>
  <si>
    <r>
      <t>0</t>
    </r>
    <r>
      <rPr>
        <sz val="9"/>
        <color indexed="8"/>
        <rFont val="宋体"/>
        <family val="0"/>
      </rPr>
      <t>7.04.0</t>
    </r>
  </si>
  <si>
    <r>
      <t>0</t>
    </r>
    <r>
      <rPr>
        <sz val="9"/>
        <color indexed="8"/>
        <rFont val="宋体"/>
        <family val="0"/>
      </rPr>
      <t>7.04.1</t>
    </r>
  </si>
  <si>
    <r>
      <t>0</t>
    </r>
    <r>
      <rPr>
        <sz val="9"/>
        <color indexed="8"/>
        <rFont val="宋体"/>
        <family val="0"/>
      </rPr>
      <t>7.04.2</t>
    </r>
  </si>
  <si>
    <r>
      <t>0</t>
    </r>
    <r>
      <rPr>
        <sz val="9"/>
        <color indexed="8"/>
        <rFont val="宋体"/>
        <family val="0"/>
      </rPr>
      <t>7.04.3</t>
    </r>
  </si>
  <si>
    <r>
      <t>0</t>
    </r>
    <r>
      <rPr>
        <sz val="9"/>
        <color indexed="8"/>
        <rFont val="宋体"/>
        <family val="0"/>
      </rPr>
      <t>7.04.4</t>
    </r>
  </si>
  <si>
    <r>
      <t>0</t>
    </r>
    <r>
      <rPr>
        <sz val="9"/>
        <color indexed="8"/>
        <rFont val="宋体"/>
        <family val="0"/>
      </rPr>
      <t>7.04.5</t>
    </r>
  </si>
  <si>
    <r>
      <t>0</t>
    </r>
    <r>
      <rPr>
        <sz val="9"/>
        <color indexed="8"/>
        <rFont val="宋体"/>
        <family val="0"/>
      </rPr>
      <t>7.04.6</t>
    </r>
  </si>
  <si>
    <r>
      <t>0</t>
    </r>
    <r>
      <rPr>
        <sz val="9"/>
        <color indexed="8"/>
        <rFont val="宋体"/>
        <family val="0"/>
      </rPr>
      <t>7.04.7</t>
    </r>
  </si>
  <si>
    <r>
      <t>0</t>
    </r>
    <r>
      <rPr>
        <sz val="9"/>
        <color indexed="8"/>
        <rFont val="宋体"/>
        <family val="0"/>
      </rPr>
      <t>8.01.0</t>
    </r>
  </si>
  <si>
    <r>
      <t>0</t>
    </r>
    <r>
      <rPr>
        <sz val="9"/>
        <color indexed="8"/>
        <rFont val="宋体"/>
        <family val="0"/>
      </rPr>
      <t>8.01.1</t>
    </r>
  </si>
  <si>
    <r>
      <t>0</t>
    </r>
    <r>
      <rPr>
        <sz val="9"/>
        <color indexed="8"/>
        <rFont val="宋体"/>
        <family val="0"/>
      </rPr>
      <t>8.01.2</t>
    </r>
  </si>
  <si>
    <r>
      <t>0</t>
    </r>
    <r>
      <rPr>
        <sz val="9"/>
        <color indexed="8"/>
        <rFont val="宋体"/>
        <family val="0"/>
      </rPr>
      <t>8.01.3</t>
    </r>
  </si>
  <si>
    <r>
      <t>0</t>
    </r>
    <r>
      <rPr>
        <sz val="9"/>
        <color indexed="8"/>
        <rFont val="宋体"/>
        <family val="0"/>
      </rPr>
      <t>8.01.4</t>
    </r>
  </si>
  <si>
    <r>
      <t>0</t>
    </r>
    <r>
      <rPr>
        <sz val="9"/>
        <color indexed="8"/>
        <rFont val="宋体"/>
        <family val="0"/>
      </rPr>
      <t>8.01.5</t>
    </r>
  </si>
  <si>
    <r>
      <t>0</t>
    </r>
    <r>
      <rPr>
        <sz val="9"/>
        <color indexed="8"/>
        <rFont val="宋体"/>
        <family val="0"/>
      </rPr>
      <t>8.01.6</t>
    </r>
  </si>
  <si>
    <r>
      <t>0</t>
    </r>
    <r>
      <rPr>
        <sz val="9"/>
        <color indexed="8"/>
        <rFont val="宋体"/>
        <family val="0"/>
      </rPr>
      <t>8.01.7</t>
    </r>
  </si>
  <si>
    <r>
      <t>0</t>
    </r>
    <r>
      <rPr>
        <sz val="9"/>
        <color indexed="8"/>
        <rFont val="宋体"/>
        <family val="0"/>
      </rPr>
      <t>9.01.0</t>
    </r>
  </si>
  <si>
    <r>
      <t>0</t>
    </r>
    <r>
      <rPr>
        <sz val="9"/>
        <color indexed="8"/>
        <rFont val="宋体"/>
        <family val="0"/>
      </rPr>
      <t>9.01.1</t>
    </r>
  </si>
  <si>
    <r>
      <t>0</t>
    </r>
    <r>
      <rPr>
        <sz val="9"/>
        <color indexed="8"/>
        <rFont val="宋体"/>
        <family val="0"/>
      </rPr>
      <t>9.01.2</t>
    </r>
  </si>
  <si>
    <r>
      <t>0</t>
    </r>
    <r>
      <rPr>
        <sz val="9"/>
        <color indexed="8"/>
        <rFont val="宋体"/>
        <family val="0"/>
      </rPr>
      <t>9.01.3</t>
    </r>
  </si>
  <si>
    <r>
      <t>0</t>
    </r>
    <r>
      <rPr>
        <sz val="9"/>
        <color indexed="8"/>
        <rFont val="宋体"/>
        <family val="0"/>
      </rPr>
      <t>9.01.4</t>
    </r>
  </si>
  <si>
    <r>
      <t>0</t>
    </r>
    <r>
      <rPr>
        <sz val="9"/>
        <color indexed="8"/>
        <rFont val="宋体"/>
        <family val="0"/>
      </rPr>
      <t>9.01.5</t>
    </r>
  </si>
  <si>
    <r>
      <t>0</t>
    </r>
    <r>
      <rPr>
        <sz val="9"/>
        <color indexed="8"/>
        <rFont val="宋体"/>
        <family val="0"/>
      </rPr>
      <t>9.01.6</t>
    </r>
  </si>
  <si>
    <r>
      <t>0</t>
    </r>
    <r>
      <rPr>
        <sz val="9"/>
        <color indexed="8"/>
        <rFont val="宋体"/>
        <family val="0"/>
      </rPr>
      <t>9.01.7</t>
    </r>
  </si>
  <si>
    <r>
      <t>0</t>
    </r>
    <r>
      <rPr>
        <sz val="9"/>
        <color indexed="8"/>
        <rFont val="宋体"/>
        <family val="0"/>
      </rPr>
      <t>9.02.0</t>
    </r>
  </si>
  <si>
    <r>
      <t>0</t>
    </r>
    <r>
      <rPr>
        <sz val="9"/>
        <color indexed="8"/>
        <rFont val="宋体"/>
        <family val="0"/>
      </rPr>
      <t>9.02.1</t>
    </r>
  </si>
  <si>
    <r>
      <t>0</t>
    </r>
    <r>
      <rPr>
        <sz val="9"/>
        <color indexed="8"/>
        <rFont val="宋体"/>
        <family val="0"/>
      </rPr>
      <t>9.02.2</t>
    </r>
  </si>
  <si>
    <r>
      <t>0</t>
    </r>
    <r>
      <rPr>
        <sz val="9"/>
        <color indexed="8"/>
        <rFont val="宋体"/>
        <family val="0"/>
      </rPr>
      <t>9.02.3</t>
    </r>
  </si>
  <si>
    <r>
      <t>0</t>
    </r>
    <r>
      <rPr>
        <sz val="9"/>
        <color indexed="8"/>
        <rFont val="宋体"/>
        <family val="0"/>
      </rPr>
      <t>9.02.4</t>
    </r>
  </si>
  <si>
    <r>
      <t>0</t>
    </r>
    <r>
      <rPr>
        <sz val="9"/>
        <color indexed="8"/>
        <rFont val="宋体"/>
        <family val="0"/>
      </rPr>
      <t>9.02.5</t>
    </r>
  </si>
  <si>
    <r>
      <t>0</t>
    </r>
    <r>
      <rPr>
        <sz val="9"/>
        <color indexed="8"/>
        <rFont val="宋体"/>
        <family val="0"/>
      </rPr>
      <t>9.02.6</t>
    </r>
  </si>
  <si>
    <r>
      <t>0</t>
    </r>
    <r>
      <rPr>
        <sz val="9"/>
        <color indexed="8"/>
        <rFont val="宋体"/>
        <family val="0"/>
      </rPr>
      <t>9.02.7</t>
    </r>
  </si>
  <si>
    <r>
      <t>0</t>
    </r>
    <r>
      <rPr>
        <sz val="9"/>
        <color indexed="8"/>
        <rFont val="宋体"/>
        <family val="0"/>
      </rPr>
      <t>9.03.0</t>
    </r>
  </si>
  <si>
    <r>
      <t>0</t>
    </r>
    <r>
      <rPr>
        <sz val="9"/>
        <color indexed="8"/>
        <rFont val="宋体"/>
        <family val="0"/>
      </rPr>
      <t>9.03.1</t>
    </r>
  </si>
  <si>
    <r>
      <t>0</t>
    </r>
    <r>
      <rPr>
        <sz val="9"/>
        <color indexed="8"/>
        <rFont val="宋体"/>
        <family val="0"/>
      </rPr>
      <t>9.03.2</t>
    </r>
  </si>
  <si>
    <r>
      <t>0</t>
    </r>
    <r>
      <rPr>
        <sz val="9"/>
        <color indexed="8"/>
        <rFont val="宋体"/>
        <family val="0"/>
      </rPr>
      <t>9.03.3</t>
    </r>
  </si>
  <si>
    <r>
      <t>0</t>
    </r>
    <r>
      <rPr>
        <sz val="9"/>
        <color indexed="8"/>
        <rFont val="宋体"/>
        <family val="0"/>
      </rPr>
      <t>9.03.4</t>
    </r>
  </si>
  <si>
    <r>
      <t>0</t>
    </r>
    <r>
      <rPr>
        <sz val="9"/>
        <color indexed="8"/>
        <rFont val="宋体"/>
        <family val="0"/>
      </rPr>
      <t>9.03.5</t>
    </r>
  </si>
  <si>
    <r>
      <t>0</t>
    </r>
    <r>
      <rPr>
        <sz val="9"/>
        <color indexed="8"/>
        <rFont val="宋体"/>
        <family val="0"/>
      </rPr>
      <t>9.03.6</t>
    </r>
  </si>
  <si>
    <r>
      <t>0</t>
    </r>
    <r>
      <rPr>
        <sz val="9"/>
        <color indexed="8"/>
        <rFont val="宋体"/>
        <family val="0"/>
      </rPr>
      <t>9.03.7</t>
    </r>
  </si>
  <si>
    <r>
      <t>0</t>
    </r>
    <r>
      <rPr>
        <sz val="9"/>
        <color indexed="8"/>
        <rFont val="宋体"/>
        <family val="0"/>
      </rPr>
      <t>9.04.0</t>
    </r>
  </si>
  <si>
    <r>
      <t>0</t>
    </r>
    <r>
      <rPr>
        <sz val="9"/>
        <color indexed="8"/>
        <rFont val="宋体"/>
        <family val="0"/>
      </rPr>
      <t>9.04.1</t>
    </r>
  </si>
  <si>
    <r>
      <t>0</t>
    </r>
    <r>
      <rPr>
        <sz val="9"/>
        <color indexed="8"/>
        <rFont val="宋体"/>
        <family val="0"/>
      </rPr>
      <t>9.04.2</t>
    </r>
  </si>
  <si>
    <r>
      <t>0</t>
    </r>
    <r>
      <rPr>
        <sz val="9"/>
        <color indexed="8"/>
        <rFont val="宋体"/>
        <family val="0"/>
      </rPr>
      <t>9.04.3</t>
    </r>
  </si>
  <si>
    <r>
      <t>0</t>
    </r>
    <r>
      <rPr>
        <sz val="9"/>
        <color indexed="8"/>
        <rFont val="宋体"/>
        <family val="0"/>
      </rPr>
      <t>9.04.4</t>
    </r>
  </si>
  <si>
    <r>
      <t>0</t>
    </r>
    <r>
      <rPr>
        <sz val="9"/>
        <color indexed="8"/>
        <rFont val="宋体"/>
        <family val="0"/>
      </rPr>
      <t>9.04.5</t>
    </r>
  </si>
  <si>
    <r>
      <t>0</t>
    </r>
    <r>
      <rPr>
        <sz val="9"/>
        <color indexed="8"/>
        <rFont val="宋体"/>
        <family val="0"/>
      </rPr>
      <t>9.04.6</t>
    </r>
  </si>
  <si>
    <r>
      <t>0</t>
    </r>
    <r>
      <rPr>
        <sz val="9"/>
        <color indexed="8"/>
        <rFont val="宋体"/>
        <family val="0"/>
      </rPr>
      <t>9.04.7</t>
    </r>
  </si>
  <si>
    <t>病房检验申请（有效应用按检验项目人次比例计算）</t>
  </si>
  <si>
    <r>
      <t>（</t>
    </r>
    <r>
      <rPr>
        <sz val="9"/>
        <color indexed="8"/>
        <rFont val="Times New Roman"/>
        <family val="1"/>
      </rPr>
      <t>1</t>
    </r>
    <r>
      <rPr>
        <sz val="9"/>
        <color indexed="8"/>
        <rFont val="宋体"/>
        <family val="0"/>
      </rPr>
      <t>）报告书写环境中有查询与引用临床信息、其他科室信息工具
（</t>
    </r>
    <r>
      <rPr>
        <sz val="9"/>
        <color indexed="8"/>
        <rFont val="Times New Roman"/>
        <family val="1"/>
      </rPr>
      <t>2</t>
    </r>
    <r>
      <rPr>
        <sz val="9"/>
        <color indexed="8"/>
        <rFont val="宋体"/>
        <family val="0"/>
      </rPr>
      <t>）具有法律认可的可靠电子签名
（</t>
    </r>
    <r>
      <rPr>
        <sz val="9"/>
        <color indexed="8"/>
        <rFont val="Times New Roman"/>
        <family val="1"/>
      </rPr>
      <t>3</t>
    </r>
    <r>
      <rPr>
        <sz val="9"/>
        <color indexed="8"/>
        <rFont val="宋体"/>
        <family val="0"/>
      </rPr>
      <t>）检查报告有安全控制机制与访问日志</t>
    </r>
  </si>
  <si>
    <t>无电子身份认证</t>
  </si>
  <si>
    <t>医疗相关的所有系统能实现统一的身份认证</t>
  </si>
  <si>
    <r>
      <t>（</t>
    </r>
    <r>
      <rPr>
        <sz val="9"/>
        <color indexed="8"/>
        <rFont val="Times New Roman"/>
        <family val="1"/>
      </rPr>
      <t>1</t>
    </r>
    <r>
      <rPr>
        <sz val="9"/>
        <color indexed="8"/>
        <rFont val="宋体"/>
        <family val="0"/>
      </rPr>
      <t>）处理医嘱时可查询到以往治疗记录、医疗机构外的医疗记录
（</t>
    </r>
    <r>
      <rPr>
        <sz val="9"/>
        <color indexed="8"/>
        <rFont val="Times New Roman"/>
        <family val="1"/>
      </rPr>
      <t>2</t>
    </r>
    <r>
      <rPr>
        <sz val="9"/>
        <color indexed="8"/>
        <rFont val="宋体"/>
        <family val="0"/>
      </rPr>
      <t>）能自动根据以前诊治情况和有效的医嘱自动进行医嘱检查</t>
    </r>
  </si>
  <si>
    <t>医嘱通过网络传送给病房护士</t>
  </si>
  <si>
    <r>
      <t>（</t>
    </r>
    <r>
      <rPr>
        <sz val="9"/>
        <color indexed="8"/>
        <rFont val="Times New Roman"/>
        <family val="1"/>
      </rPr>
      <t>1</t>
    </r>
    <r>
      <rPr>
        <sz val="9"/>
        <color indexed="8"/>
        <rFont val="宋体"/>
        <family val="0"/>
      </rPr>
      <t>）在计算机单机中选择项目，打印检验或检查申请单
（</t>
    </r>
    <r>
      <rPr>
        <sz val="9"/>
        <color indexed="8"/>
        <rFont val="Times New Roman"/>
        <family val="1"/>
      </rPr>
      <t>2</t>
    </r>
    <r>
      <rPr>
        <sz val="9"/>
        <color indexed="8"/>
        <rFont val="宋体"/>
        <family val="0"/>
      </rPr>
      <t>）可通过文件传输方式与其他计算机共享数据</t>
    </r>
  </si>
  <si>
    <r>
      <t>（</t>
    </r>
    <r>
      <rPr>
        <sz val="9"/>
        <color indexed="8"/>
        <rFont val="Times New Roman"/>
        <family val="1"/>
      </rPr>
      <t>1</t>
    </r>
    <r>
      <rPr>
        <sz val="9"/>
        <color indexed="8"/>
        <rFont val="宋体"/>
        <family val="0"/>
      </rPr>
      <t>）检验申请数据有全院统一管理机制
（</t>
    </r>
    <r>
      <rPr>
        <sz val="9"/>
        <color indexed="8"/>
        <rFont val="Times New Roman"/>
        <family val="1"/>
      </rPr>
      <t>2</t>
    </r>
    <r>
      <rPr>
        <sz val="9"/>
        <color indexed="8"/>
        <rFont val="宋体"/>
        <family val="0"/>
      </rPr>
      <t>）下达申请时可根据诊断等信息和知识库（临床路径）给出检验项目建议</t>
    </r>
  </si>
  <si>
    <r>
      <t>（</t>
    </r>
    <r>
      <rPr>
        <sz val="9"/>
        <color indexed="8"/>
        <rFont val="Times New Roman"/>
        <family val="1"/>
      </rPr>
      <t>1</t>
    </r>
    <r>
      <rPr>
        <sz val="9"/>
        <color indexed="8"/>
        <rFont val="宋体"/>
        <family val="0"/>
      </rPr>
      <t>）</t>
    </r>
    <r>
      <rPr>
        <sz val="9"/>
        <color indexed="8"/>
        <rFont val="宋体"/>
        <family val="0"/>
      </rPr>
      <t>从字典中选择项目，产生检查申请
（</t>
    </r>
    <r>
      <rPr>
        <sz val="9"/>
        <color indexed="8"/>
        <rFont val="Times New Roman"/>
        <family val="1"/>
      </rPr>
      <t>2</t>
    </r>
    <r>
      <rPr>
        <sz val="9"/>
        <color indexed="8"/>
        <rFont val="宋体"/>
        <family val="0"/>
      </rPr>
      <t>）申请检查</t>
    </r>
    <r>
      <rPr>
        <sz val="9"/>
        <color indexed="8"/>
        <rFont val="宋体"/>
        <family val="0"/>
      </rPr>
      <t>同时生成必要的医嘱</t>
    </r>
  </si>
  <si>
    <r>
      <t>（</t>
    </r>
    <r>
      <rPr>
        <sz val="9"/>
        <color indexed="8"/>
        <rFont val="Times New Roman"/>
        <family val="1"/>
      </rPr>
      <t>1</t>
    </r>
    <r>
      <rPr>
        <sz val="9"/>
        <color indexed="8"/>
        <rFont val="宋体"/>
        <family val="0"/>
      </rPr>
      <t>）检查申请数据记录在统一管理机制中
（</t>
    </r>
    <r>
      <rPr>
        <sz val="9"/>
        <color indexed="8"/>
        <rFont val="Times New Roman"/>
        <family val="1"/>
      </rPr>
      <t>2</t>
    </r>
    <r>
      <rPr>
        <sz val="9"/>
        <color indexed="8"/>
        <rFont val="宋体"/>
        <family val="0"/>
      </rPr>
      <t>）申请检查时，可根据诊断等信息和知识库（临床路径）给出检查项目建议</t>
    </r>
  </si>
  <si>
    <r>
      <t>（</t>
    </r>
    <r>
      <rPr>
        <sz val="9"/>
        <color indexed="8"/>
        <rFont val="Times New Roman"/>
        <family val="1"/>
      </rPr>
      <t>1</t>
    </r>
    <r>
      <rPr>
        <sz val="9"/>
        <color indexed="8"/>
        <rFont val="宋体"/>
        <family val="0"/>
      </rPr>
      <t>）下达申请医嘱时，能够针对患者性别、诊断、以往检查结果等进行自动检查并提示
（</t>
    </r>
    <r>
      <rPr>
        <sz val="9"/>
        <color indexed="8"/>
        <rFont val="Times New Roman"/>
        <family val="1"/>
      </rPr>
      <t>2</t>
    </r>
    <r>
      <rPr>
        <sz val="9"/>
        <color indexed="8"/>
        <rFont val="宋体"/>
        <family val="0"/>
      </rPr>
      <t>）检查申请可利用全院统一的检查安排表自动预约
（</t>
    </r>
    <r>
      <rPr>
        <sz val="9"/>
        <color indexed="8"/>
        <rFont val="Times New Roman"/>
        <family val="1"/>
      </rPr>
      <t>3</t>
    </r>
    <r>
      <rPr>
        <sz val="9"/>
        <color indexed="8"/>
        <rFont val="宋体"/>
        <family val="0"/>
      </rPr>
      <t>）检查执行状态可实时查看</t>
    </r>
  </si>
  <si>
    <t>评价类别</t>
  </si>
  <si>
    <t>病房医师</t>
  </si>
  <si>
    <t>医师手工下达医嘱或仅使用单机作为字处理工具</t>
  </si>
  <si>
    <t>医师手工下达检验申请或仅使用单机作为字处理工具</t>
  </si>
  <si>
    <t>医师手工下达检查申请或仅使用单机作为字处理工具</t>
  </si>
  <si>
    <t>具有医师、护士共享的科室医疗指南</t>
  </si>
  <si>
    <t>手工录入护理记录、体征记录并能够通过计算机网络供医师共享</t>
  </si>
  <si>
    <t>门诊医师</t>
  </si>
  <si>
    <t>门诊处方书写（有效应用按出诊医师数计算）</t>
  </si>
  <si>
    <t>（1）能够在门诊医师工作站环境中查阅检验报告
（2）医师工作站中可查阅历史检验结果，可绘制变化图形
（3）能够给出结果参考范围及其结果是否阴性的判断</t>
  </si>
  <si>
    <t>门诊病历记录（有效应用按出诊医师数计算）</t>
  </si>
  <si>
    <t>（1）手术申请与安排记录供全院使用
（2）支持麻醉医师查看临床病历记录，能够提供手术准备、核对清单
（3）提供机读手段标识患者、手术室、手术者并提示部位、术式、麻醉方式的信息</t>
  </si>
  <si>
    <t>（1）从全院统一医疗记录中获得门诊处方记录
（2）有完善的药品使用核查处理功能
（3）有药品使用管理记录，支持药品分级管理
（4）药品知识库能够全面对药品使用进行检查与提示
（5）处方评价结果能够通过网络传输给门诊和病房医师</t>
  </si>
  <si>
    <t>临床应用的电子病历系统（住院医师站、门诊医师站、护士站）有统一的登录与身份认证</t>
  </si>
  <si>
    <t>（1）对重点电子病历数据（病案首页、住院医嘱、病程记录、门诊处方）具有指定访问者的访问授权机制，能够控制访问时间范围
（2）能够根据医师的职称等因素分别授予不同的医疗处理能力权限，如对毒麻药品使用、对不同等级抗菌要求使用权限，对特殊检查申请的权限等</t>
  </si>
  <si>
    <t>可接受院外经授权医师对病历记录的访问</t>
  </si>
  <si>
    <r>
      <t>（</t>
    </r>
    <r>
      <rPr>
        <sz val="9"/>
        <color indexed="8"/>
        <rFont val="Times New Roman"/>
        <family val="1"/>
      </rPr>
      <t>1</t>
    </r>
    <r>
      <rPr>
        <sz val="9"/>
        <color indexed="8"/>
        <rFont val="宋体"/>
        <family val="0"/>
      </rPr>
      <t>）病历具有分块安全控制机制和访问日志
（</t>
    </r>
    <r>
      <rPr>
        <sz val="9"/>
        <color indexed="8"/>
        <rFont val="Times New Roman"/>
        <family val="1"/>
      </rPr>
      <t>2</t>
    </r>
    <r>
      <rPr>
        <sz val="9"/>
        <color indexed="8"/>
        <rFont val="宋体"/>
        <family val="0"/>
      </rPr>
      <t>）有法律认可的可靠电子签名
（</t>
    </r>
    <r>
      <rPr>
        <sz val="9"/>
        <color indexed="8"/>
        <rFont val="Times New Roman"/>
        <family val="1"/>
      </rPr>
      <t>3</t>
    </r>
    <r>
      <rPr>
        <sz val="9"/>
        <color indexed="8"/>
        <rFont val="宋体"/>
        <family val="0"/>
      </rPr>
      <t>）能够将临床路径有关内容自动融合到病历中</t>
    </r>
  </si>
  <si>
    <t>能查阅医技科室的检查和检验报告，查阅工具可以是集成检验系统界面、直接利用检验系统</t>
  </si>
  <si>
    <r>
      <t>（</t>
    </r>
    <r>
      <rPr>
        <sz val="9"/>
        <color indexed="8"/>
        <rFont val="Times New Roman"/>
        <family val="1"/>
      </rPr>
      <t>1</t>
    </r>
    <r>
      <rPr>
        <sz val="9"/>
        <color indexed="8"/>
        <rFont val="宋体"/>
        <family val="0"/>
      </rPr>
      <t>）病历具有分块安全控制机制和访问日志
（</t>
    </r>
    <r>
      <rPr>
        <sz val="9"/>
        <color indexed="8"/>
        <rFont val="Times New Roman"/>
        <family val="1"/>
      </rPr>
      <t>2</t>
    </r>
    <r>
      <rPr>
        <sz val="9"/>
        <color indexed="8"/>
        <rFont val="宋体"/>
        <family val="0"/>
      </rPr>
      <t>）有法律认可的可靠电子签名
（</t>
    </r>
    <r>
      <rPr>
        <sz val="9"/>
        <color indexed="8"/>
        <rFont val="Times New Roman"/>
        <family val="1"/>
      </rPr>
      <t>3</t>
    </r>
    <r>
      <rPr>
        <sz val="9"/>
        <color indexed="8"/>
        <rFont val="宋体"/>
        <family val="0"/>
      </rPr>
      <t>）能够将诊疗指南有关内容自动融合到病历中</t>
    </r>
  </si>
  <si>
    <r>
      <t>检验结果作为医院整体数据管理体系内容，可达到</t>
    </r>
    <r>
      <rPr>
        <sz val="9"/>
        <color indexed="8"/>
        <rFont val="Times New Roman"/>
        <family val="1"/>
      </rPr>
      <t>CDA</t>
    </r>
    <r>
      <rPr>
        <sz val="9"/>
        <color indexed="8"/>
        <rFont val="宋体"/>
        <family val="0"/>
      </rPr>
      <t>标准</t>
    </r>
    <r>
      <rPr>
        <sz val="9"/>
        <color indexed="8"/>
        <rFont val="Times New Roman"/>
        <family val="1"/>
      </rPr>
      <t>L3</t>
    </r>
  </si>
  <si>
    <t>主要评价内容</t>
  </si>
  <si>
    <r>
      <t>（</t>
    </r>
    <r>
      <rPr>
        <sz val="9"/>
        <color indexed="8"/>
        <rFont val="Times New Roman"/>
        <family val="1"/>
      </rPr>
      <t>1</t>
    </r>
    <r>
      <rPr>
        <sz val="9"/>
        <color indexed="8"/>
        <rFont val="宋体"/>
        <family val="0"/>
      </rPr>
      <t>）医嘱记录可传送到医院统一管理的临床数据库
（</t>
    </r>
    <r>
      <rPr>
        <sz val="9"/>
        <color indexed="8"/>
        <rFont val="Times New Roman"/>
        <family val="1"/>
      </rPr>
      <t>2</t>
    </r>
    <r>
      <rPr>
        <sz val="9"/>
        <color indexed="8"/>
        <rFont val="宋体"/>
        <family val="0"/>
      </rPr>
      <t>）下达医嘱时能够参考</t>
    </r>
    <r>
      <rPr>
        <sz val="9"/>
        <color indexed="10"/>
        <rFont val="宋体"/>
        <family val="0"/>
      </rPr>
      <t>药品、检查、检验、药物过敏、诊断、性别</t>
    </r>
    <r>
      <rPr>
        <sz val="9"/>
        <color indexed="8"/>
        <rFont val="宋体"/>
        <family val="0"/>
      </rPr>
      <t>等相关内容知识库至少</t>
    </r>
    <r>
      <rPr>
        <sz val="9"/>
        <color indexed="8"/>
        <rFont val="Times New Roman"/>
        <family val="1"/>
      </rPr>
      <t>4</t>
    </r>
    <r>
      <rPr>
        <sz val="9"/>
        <color indexed="8"/>
        <rFont val="宋体"/>
        <family val="0"/>
      </rPr>
      <t>项内容进行自动检查并给出提示
（</t>
    </r>
    <r>
      <rPr>
        <sz val="9"/>
        <color indexed="8"/>
        <rFont val="Times New Roman"/>
        <family val="1"/>
      </rPr>
      <t>3</t>
    </r>
    <r>
      <rPr>
        <sz val="9"/>
        <color indexed="8"/>
        <rFont val="宋体"/>
        <family val="0"/>
      </rPr>
      <t>）能够接收到处方点评的反馈</t>
    </r>
  </si>
  <si>
    <r>
      <t>（</t>
    </r>
    <r>
      <rPr>
        <sz val="9"/>
        <color indexed="8"/>
        <rFont val="Times New Roman"/>
        <family val="1"/>
      </rPr>
      <t>1</t>
    </r>
    <r>
      <rPr>
        <sz val="9"/>
        <color indexed="8"/>
        <rFont val="宋体"/>
        <family val="0"/>
      </rPr>
      <t>）医嘱通过网络同时供护士、药剂、收费和需要者使用
（</t>
    </r>
    <r>
      <rPr>
        <sz val="9"/>
        <color indexed="8"/>
        <rFont val="Times New Roman"/>
        <family val="1"/>
      </rPr>
      <t>2</t>
    </r>
    <r>
      <rPr>
        <sz val="9"/>
        <color indexed="8"/>
        <rFont val="宋体"/>
        <family val="0"/>
      </rPr>
      <t>）能够获得药剂科的药品可供情况
（</t>
    </r>
    <r>
      <rPr>
        <sz val="9"/>
        <color indexed="8"/>
        <rFont val="Times New Roman"/>
        <family val="1"/>
      </rPr>
      <t>3</t>
    </r>
    <r>
      <rPr>
        <sz val="9"/>
        <color indexed="8"/>
        <rFont val="宋体"/>
        <family val="0"/>
      </rPr>
      <t>）医嘱下达时能获得药品</t>
    </r>
    <r>
      <rPr>
        <sz val="9"/>
        <color indexed="10"/>
        <rFont val="宋体"/>
        <family val="0"/>
      </rPr>
      <t>剂型、剂量，或检查</t>
    </r>
    <r>
      <rPr>
        <sz val="9"/>
        <color indexed="8"/>
        <rFont val="宋体"/>
        <family val="0"/>
      </rPr>
      <t>检验项目中至少</t>
    </r>
    <r>
      <rPr>
        <sz val="9"/>
        <color indexed="8"/>
        <rFont val="Times New Roman"/>
        <family val="1"/>
      </rPr>
      <t>1</t>
    </r>
    <r>
      <rPr>
        <sz val="9"/>
        <color indexed="8"/>
        <rFont val="宋体"/>
        <family val="0"/>
      </rPr>
      <t>类的提示</t>
    </r>
  </si>
  <si>
    <r>
      <t>（</t>
    </r>
    <r>
      <rPr>
        <sz val="9"/>
        <color indexed="8"/>
        <rFont val="Times New Roman"/>
        <family val="1"/>
      </rPr>
      <t>1</t>
    </r>
    <r>
      <rPr>
        <sz val="9"/>
        <color indexed="8"/>
        <rFont val="宋体"/>
        <family val="0"/>
      </rPr>
      <t>）</t>
    </r>
    <r>
      <rPr>
        <sz val="9"/>
        <color indexed="8"/>
        <rFont val="宋体"/>
        <family val="0"/>
      </rPr>
      <t>检验结果和报告各阶段的状态可实时获得
（</t>
    </r>
    <r>
      <rPr>
        <sz val="9"/>
        <color indexed="8"/>
        <rFont val="Times New Roman"/>
        <family val="1"/>
      </rPr>
      <t>2</t>
    </r>
    <r>
      <rPr>
        <sz val="9"/>
        <color indexed="8"/>
        <rFont val="宋体"/>
        <family val="0"/>
      </rPr>
      <t>）</t>
    </r>
    <r>
      <rPr>
        <sz val="9"/>
        <color indexed="8"/>
        <rFont val="宋体"/>
        <family val="0"/>
      </rPr>
      <t>可根据检验结果、临床路径、各种知识库提出处理建议</t>
    </r>
  </si>
  <si>
    <r>
      <t>（</t>
    </r>
    <r>
      <rPr>
        <sz val="9"/>
        <color indexed="8"/>
        <rFont val="Times New Roman"/>
        <family val="1"/>
      </rPr>
      <t>1</t>
    </r>
    <r>
      <rPr>
        <sz val="9"/>
        <color indexed="8"/>
        <rFont val="宋体"/>
        <family val="0"/>
      </rPr>
      <t>）下达申请医嘱时，能查询临床医疗记录，能够针对患者</t>
    </r>
    <r>
      <rPr>
        <sz val="9"/>
        <color indexed="10"/>
        <rFont val="宋体"/>
        <family val="0"/>
      </rPr>
      <t>性别、诊断、以往检验申请与结果等进行自动审核并针对问题申请给出</t>
    </r>
    <r>
      <rPr>
        <sz val="9"/>
        <color indexed="8"/>
        <rFont val="宋体"/>
        <family val="0"/>
      </rPr>
      <t>提示
（</t>
    </r>
    <r>
      <rPr>
        <sz val="9"/>
        <color indexed="8"/>
        <rFont val="Times New Roman"/>
        <family val="1"/>
      </rPr>
      <t>2</t>
    </r>
    <r>
      <rPr>
        <sz val="9"/>
        <color indexed="8"/>
        <rFont val="宋体"/>
        <family val="0"/>
      </rPr>
      <t>）可随时查看标本状态、检验进程状态</t>
    </r>
  </si>
  <si>
    <r>
      <t>（1）检验报告来自全院统一医疗数据管理体系
（2）查阅报告时，能够根据结果和</t>
    </r>
    <r>
      <rPr>
        <sz val="9"/>
        <color indexed="10"/>
        <rFont val="宋体"/>
        <family val="0"/>
      </rPr>
      <t>患者诊断、生理指标、历史检验结果对比等自动审核</t>
    </r>
    <r>
      <rPr>
        <sz val="9"/>
        <color indexed="8"/>
        <rFont val="宋体"/>
        <family val="0"/>
      </rPr>
      <t>并给出提示
（3）对于危急检验结果能够及时通知</t>
    </r>
  </si>
  <si>
    <t>计算机中没有全院统一的医疗知识库</t>
  </si>
  <si>
    <r>
      <t>（</t>
    </r>
    <r>
      <rPr>
        <sz val="9"/>
        <color indexed="8"/>
        <rFont val="Times New Roman"/>
        <family val="1"/>
      </rPr>
      <t>1</t>
    </r>
    <r>
      <rPr>
        <sz val="9"/>
        <color indexed="8"/>
        <rFont val="宋体"/>
        <family val="0"/>
      </rPr>
      <t>）处方记录、检查和检验申请可传送到医院统一管理的临床数据库
（</t>
    </r>
    <r>
      <rPr>
        <sz val="9"/>
        <color indexed="8"/>
        <rFont val="Times New Roman"/>
        <family val="1"/>
      </rPr>
      <t>2</t>
    </r>
    <r>
      <rPr>
        <sz val="9"/>
        <color indexed="8"/>
        <rFont val="宋体"/>
        <family val="0"/>
      </rPr>
      <t>）下达处方时能够自动参考</t>
    </r>
    <r>
      <rPr>
        <sz val="9"/>
        <color indexed="10"/>
        <rFont val="宋体"/>
        <family val="0"/>
      </rPr>
      <t>药品、检查、检验、过敏、诊断、性别</t>
    </r>
    <r>
      <rPr>
        <sz val="9"/>
        <color indexed="8"/>
        <rFont val="宋体"/>
        <family val="0"/>
      </rPr>
      <t>等相关内容知识库至少</t>
    </r>
    <r>
      <rPr>
        <sz val="9"/>
        <color indexed="8"/>
        <rFont val="Times New Roman"/>
        <family val="1"/>
      </rPr>
      <t>4</t>
    </r>
    <r>
      <rPr>
        <sz val="9"/>
        <color indexed="8"/>
        <rFont val="宋体"/>
        <family val="0"/>
      </rPr>
      <t>项内容自动检查并给出提示</t>
    </r>
  </si>
  <si>
    <t>自评分</t>
  </si>
  <si>
    <t xml:space="preserve"> 电子病历系统应用水平分级评分标准</t>
  </si>
  <si>
    <t>总得分</t>
  </si>
  <si>
    <t>考核结果</t>
  </si>
  <si>
    <t>基本项符合数</t>
  </si>
  <si>
    <t>选择项符合数</t>
  </si>
  <si>
    <t>满足基本</t>
  </si>
  <si>
    <t>满足可选</t>
  </si>
  <si>
    <t>（1）护理记录生成与临床路径相衔接，可与医师医嘱紧密结合
（2）具有分块安全控制机制和访问日志，以保障分组护理时信息的安全性
（3）有法律认可的可靠电子签名
（4）系统能够根据体征数据自动完成设定的护理评估
（5）可以在医院统一医疗数据管理体系中调阅患者既往护理记录</t>
  </si>
  <si>
    <t>重点电子病历相关记录（门诊、病房、检查、检验科室产生的医疗记录）的最终医疗档案至少有一类可实现可靠电子签名功能</t>
  </si>
  <si>
    <t>（1）所有医疗记录处理系统产生的最终医疗档案具有可靠电子签名                                                                 （2）重点电子病历相关记录（门诊、病房、检查、检验科产生的医疗记录）的最终医疗档案至少有一类可实现具有法律效力的第三方可信时间戳</t>
  </si>
  <si>
    <r>
      <t>（</t>
    </r>
    <r>
      <rPr>
        <sz val="9"/>
        <color indexed="8"/>
        <rFont val="Times New Roman"/>
        <family val="1"/>
      </rPr>
      <t>1</t>
    </r>
    <r>
      <rPr>
        <sz val="9"/>
        <color indexed="8"/>
        <rFont val="宋体"/>
        <family val="0"/>
      </rPr>
      <t>）全部电子病历系统在数据产生过程可实现可靠电子签名，如每个医嘱、每段病程记录、每个阶段的检查报告等
（</t>
    </r>
    <r>
      <rPr>
        <sz val="9"/>
        <color indexed="8"/>
        <rFont val="Times New Roman"/>
        <family val="1"/>
      </rPr>
      <t>2</t>
    </r>
    <r>
      <rPr>
        <sz val="9"/>
        <color indexed="8"/>
        <rFont val="宋体"/>
        <family val="0"/>
      </rPr>
      <t>）医疗记录使用具有法律效力的第三方可信时间戳</t>
    </r>
  </si>
  <si>
    <t>评分结果</t>
  </si>
  <si>
    <t>XXX医院名称（三级甲等）</t>
  </si>
  <si>
    <t>自评结果（0-7级）</t>
  </si>
  <si>
    <t>业务项目</t>
  </si>
  <si>
    <t>评分依据</t>
  </si>
  <si>
    <t>等级</t>
  </si>
  <si>
    <t>有效应用百分比(%)</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</si>
</sst>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Red]\(0.00\)"/>
    <numFmt numFmtId="180" formatCode="0_);[Red]\(0\)"/>
    <numFmt numFmtId="181" formatCode="[$€-2]\ #,##0.00_);[Red]\([$€-2]\ #,##0.00\)"/>
    <numFmt numFmtId="182" formatCode="0.0%"/>
  </numFmts>
  <fonts count="32">
    <font>
      <sz val="11"/>
      <color indexed="8"/>
      <name val="宋体"/>
      <family val="0"/>
    </font>
    <font>
      <sz val="9"/>
      <color indexed="8"/>
      <name val="Times New Roman"/>
      <family val="1"/>
    </font>
    <font>
      <sz val="9"/>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color indexed="8"/>
      <name val="宋体"/>
      <family val="0"/>
    </font>
    <font>
      <sz val="9"/>
      <name val="Times New Roman"/>
      <family val="1"/>
    </font>
    <font>
      <sz val="9"/>
      <color indexed="10"/>
      <name val="宋体"/>
      <family val="0"/>
    </font>
    <font>
      <b/>
      <sz val="12"/>
      <color indexed="8"/>
      <name val="黑体"/>
      <family val="3"/>
    </font>
    <font>
      <b/>
      <sz val="9"/>
      <color indexed="8"/>
      <name val="黑体"/>
      <family val="3"/>
    </font>
    <font>
      <b/>
      <sz val="14"/>
      <color indexed="8"/>
      <name val="宋体"/>
      <family val="0"/>
    </font>
    <font>
      <sz val="10"/>
      <color indexed="8"/>
      <name val="宋体"/>
      <family val="0"/>
    </font>
    <font>
      <b/>
      <sz val="18"/>
      <color indexed="8"/>
      <name val="宋体"/>
      <family val="0"/>
    </font>
    <font>
      <u val="single"/>
      <sz val="11"/>
      <color indexed="12"/>
      <name val="宋体"/>
      <family val="0"/>
    </font>
    <font>
      <u val="single"/>
      <sz val="11"/>
      <color indexed="20"/>
      <name val="宋体"/>
      <family val="0"/>
    </font>
    <font>
      <u val="single"/>
      <sz val="11"/>
      <color theme="10"/>
      <name val="宋体"/>
      <family val="0"/>
    </font>
    <font>
      <u val="single"/>
      <sz val="11"/>
      <color theme="1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theme="8" tint="0.7999799847602844"/>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30"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7" borderId="5" applyNumberFormat="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0" borderId="0" applyNumberFormat="0" applyBorder="0" applyAlignment="0" applyProtection="0"/>
    <xf numFmtId="0" fontId="17" fillId="21" borderId="0" applyNumberFormat="0" applyBorder="0" applyAlignment="0" applyProtection="0"/>
    <xf numFmtId="0" fontId="18" fillId="7" borderId="8" applyNumberFormat="0" applyAlignment="0" applyProtection="0"/>
    <xf numFmtId="0" fontId="19" fillId="7" borderId="5" applyNumberFormat="0" applyAlignment="0" applyProtection="0"/>
    <xf numFmtId="0" fontId="31" fillId="0" borderId="0" applyNumberFormat="0" applyFill="0" applyBorder="0" applyAlignment="0" applyProtection="0"/>
    <xf numFmtId="0" fontId="0" fillId="22" borderId="9" applyNumberFormat="0" applyFont="0" applyAlignment="0" applyProtection="0"/>
  </cellStyleXfs>
  <cellXfs count="48">
    <xf numFmtId="0" fontId="0" fillId="0" borderId="0" xfId="0" applyAlignment="1">
      <alignment vertical="center"/>
    </xf>
    <xf numFmtId="0" fontId="2" fillId="0" borderId="0" xfId="0" applyFont="1" applyAlignment="1">
      <alignment vertical="center"/>
    </xf>
    <xf numFmtId="0" fontId="20" fillId="0" borderId="10" xfId="0" applyFont="1" applyFill="1" applyBorder="1" applyAlignment="1">
      <alignment horizontal="center" vertical="top" wrapText="1"/>
    </xf>
    <xf numFmtId="0" fontId="2" fillId="0" borderId="10" xfId="0" applyFont="1" applyBorder="1" applyAlignment="1">
      <alignment vertical="center"/>
    </xf>
    <xf numFmtId="9" fontId="22" fillId="0" borderId="10" xfId="0" applyNumberFormat="1" applyFont="1" applyBorder="1" applyAlignment="1">
      <alignment horizontal="center" vertical="center"/>
    </xf>
    <xf numFmtId="0" fontId="0" fillId="0" borderId="0" xfId="0" applyFont="1" applyAlignment="1">
      <alignment vertical="center"/>
    </xf>
    <xf numFmtId="0" fontId="20" fillId="0" borderId="10" xfId="0" applyFont="1" applyFill="1" applyBorder="1" applyAlignment="1">
      <alignment horizontal="left" vertical="top" wrapText="1"/>
    </xf>
    <xf numFmtId="0" fontId="20" fillId="23" borderId="10" xfId="0" applyFont="1" applyFill="1" applyBorder="1" applyAlignment="1">
      <alignment horizontal="center" vertical="top" wrapText="1"/>
    </xf>
    <xf numFmtId="0" fontId="2" fillId="24" borderId="10" xfId="0" applyFont="1" applyFill="1" applyBorder="1" applyAlignment="1">
      <alignment vertical="top" wrapText="1"/>
    </xf>
    <xf numFmtId="0" fontId="2" fillId="24" borderId="10" xfId="0" applyFont="1" applyFill="1" applyBorder="1" applyAlignment="1" applyProtection="1">
      <alignment vertical="top" wrapText="1"/>
      <protection/>
    </xf>
    <xf numFmtId="180" fontId="1" fillId="24" borderId="10" xfId="0" applyNumberFormat="1" applyFont="1" applyFill="1" applyBorder="1" applyAlignment="1">
      <alignment horizontal="center" vertical="top" wrapText="1"/>
    </xf>
    <xf numFmtId="0" fontId="2" fillId="24" borderId="10" xfId="0" applyFont="1" applyFill="1" applyBorder="1" applyAlignment="1">
      <alignment vertical="top" wrapText="1"/>
    </xf>
    <xf numFmtId="0" fontId="2" fillId="24" borderId="10" xfId="0" applyFont="1" applyFill="1" applyBorder="1" applyAlignment="1" applyProtection="1">
      <alignment vertical="top" wrapText="1"/>
      <protection/>
    </xf>
    <xf numFmtId="0" fontId="1" fillId="24" borderId="10" xfId="0" applyFont="1" applyFill="1" applyBorder="1" applyAlignment="1">
      <alignment vertical="top" wrapText="1"/>
    </xf>
    <xf numFmtId="0" fontId="2" fillId="24" borderId="10" xfId="0" applyFont="1" applyFill="1" applyBorder="1" applyAlignment="1">
      <alignment vertical="top" wrapText="1"/>
    </xf>
    <xf numFmtId="0" fontId="2" fillId="24" borderId="10" xfId="0" applyFont="1" applyFill="1" applyBorder="1" applyAlignment="1" applyProtection="1">
      <alignment vertical="top" wrapText="1"/>
      <protection/>
    </xf>
    <xf numFmtId="0" fontId="1" fillId="24" borderId="10" xfId="0" applyFont="1" applyFill="1" applyBorder="1" applyAlignment="1" applyProtection="1">
      <alignment vertical="top" wrapText="1"/>
      <protection/>
    </xf>
    <xf numFmtId="0" fontId="3" fillId="24" borderId="10" xfId="0" applyFont="1" applyFill="1" applyBorder="1" applyAlignment="1" applyProtection="1">
      <alignment vertical="top" wrapText="1"/>
      <protection/>
    </xf>
    <xf numFmtId="0" fontId="2" fillId="24" borderId="10" xfId="0" applyFont="1" applyFill="1" applyBorder="1" applyAlignment="1">
      <alignment vertical="center"/>
    </xf>
    <xf numFmtId="0" fontId="1" fillId="24" borderId="10" xfId="0" applyNumberFormat="1" applyFont="1" applyFill="1" applyBorder="1" applyAlignment="1">
      <alignment horizontal="center" vertical="top" wrapText="1"/>
    </xf>
    <xf numFmtId="0" fontId="2" fillId="24" borderId="10" xfId="0" applyFont="1" applyFill="1" applyBorder="1" applyAlignment="1">
      <alignment vertical="center" wrapText="1"/>
    </xf>
    <xf numFmtId="180" fontId="2" fillId="24" borderId="10" xfId="0" applyNumberFormat="1" applyFont="1" applyFill="1" applyBorder="1" applyAlignment="1">
      <alignment horizontal="center" vertical="center" wrapText="1"/>
    </xf>
    <xf numFmtId="180" fontId="2" fillId="24" borderId="10" xfId="0" applyNumberFormat="1" applyFont="1" applyFill="1" applyBorder="1" applyAlignment="1">
      <alignment horizontal="center" vertical="center"/>
    </xf>
    <xf numFmtId="0" fontId="2" fillId="24" borderId="10" xfId="0" applyFont="1" applyFill="1" applyBorder="1" applyAlignment="1">
      <alignment vertical="top"/>
    </xf>
    <xf numFmtId="0" fontId="2" fillId="24" borderId="10" xfId="0" applyFont="1" applyFill="1" applyBorder="1" applyAlignment="1" applyProtection="1">
      <alignment vertical="top" wrapText="1"/>
      <protection locked="0"/>
    </xf>
    <xf numFmtId="180" fontId="1" fillId="24" borderId="10" xfId="0" applyNumberFormat="1" applyFont="1" applyFill="1" applyBorder="1" applyAlignment="1">
      <alignment horizontal="center" vertical="top" wrapText="1"/>
    </xf>
    <xf numFmtId="0" fontId="2" fillId="25" borderId="10" xfId="0" applyFont="1" applyFill="1" applyBorder="1" applyAlignment="1">
      <alignment vertical="center"/>
    </xf>
    <xf numFmtId="0" fontId="2" fillId="25" borderId="10" xfId="0" applyFont="1" applyFill="1" applyBorder="1" applyAlignment="1">
      <alignment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2" fillId="24" borderId="1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pplyProtection="1">
      <alignment vertical="center" wrapText="1"/>
      <protection/>
    </xf>
    <xf numFmtId="180"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2" fillId="24" borderId="10" xfId="0" applyFont="1" applyFill="1" applyBorder="1" applyAlignment="1">
      <alignment vertical="center" wrapText="1"/>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0" fillId="24" borderId="10" xfId="0" applyFont="1" applyFill="1" applyBorder="1" applyAlignment="1">
      <alignment vertical="center"/>
    </xf>
    <xf numFmtId="0" fontId="2" fillId="24" borderId="10" xfId="0" applyFont="1" applyFill="1" applyBorder="1" applyAlignment="1" applyProtection="1">
      <alignment vertical="top" wrapText="1"/>
      <protection/>
    </xf>
    <xf numFmtId="0" fontId="23" fillId="0" borderId="10" xfId="0" applyFont="1" applyBorder="1" applyAlignment="1">
      <alignment horizontal="center" vertical="center"/>
    </xf>
    <xf numFmtId="0" fontId="25" fillId="0" borderId="0" xfId="0" applyFont="1" applyFill="1" applyAlignment="1" applyProtection="1">
      <alignment horizontal="center" vertical="center" wrapText="1"/>
      <protection/>
    </xf>
    <xf numFmtId="0" fontId="24"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75"/>
          <c:y val="-0.01"/>
        </c:manualLayout>
      </c:layout>
      <c:spPr>
        <a:noFill/>
        <a:ln w="3175">
          <a:noFill/>
        </a:ln>
      </c:spPr>
      <c:txPr>
        <a:bodyPr vert="horz" rot="0"/>
        <a:lstStyle/>
        <a:p>
          <a:pPr>
            <a:defRPr lang="en-US" cap="none" sz="1800" b="1" i="0" u="none" baseline="0">
              <a:solidFill>
                <a:srgbClr val="000000"/>
              </a:solidFill>
              <a:latin typeface="宋体"/>
              <a:ea typeface="宋体"/>
              <a:cs typeface="宋体"/>
            </a:defRPr>
          </a:pPr>
        </a:p>
      </c:txPr>
    </c:title>
    <c:plotArea>
      <c:layout>
        <c:manualLayout>
          <c:xMode val="edge"/>
          <c:yMode val="edge"/>
          <c:x val="0.0075"/>
          <c:y val="0.175"/>
          <c:w val="0.85875"/>
          <c:h val="0.78975"/>
        </c:manualLayout>
      </c:layout>
      <c:lineChart>
        <c:grouping val="standard"/>
        <c:varyColors val="0"/>
        <c:ser>
          <c:idx val="0"/>
          <c:order val="0"/>
          <c:tx>
            <c:strRef>
              <c:f>'自评结果(根据评分表自动计算）'!$C$3</c:f>
              <c:strCache>
                <c:ptCount val="1"/>
                <c:pt idx="0">
                  <c:v>自评结果（0-7级）</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'自评结果(根据评分表自动计算）'!$B$4:$B$40</c:f>
              <c:strCache/>
            </c:strRef>
          </c:cat>
          <c:val>
            <c:numRef>
              <c:f>'自评结果(根据评分表自动计算）'!$C$4:$C$40</c:f>
              <c:numCache/>
            </c:numRef>
          </c:val>
          <c:smooth val="0"/>
        </c:ser>
        <c:marker val="1"/>
        <c:axId val="13904912"/>
        <c:axId val="58035345"/>
      </c:lineChart>
      <c:catAx>
        <c:axId val="139049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宋体"/>
                <a:ea typeface="宋体"/>
                <a:cs typeface="宋体"/>
              </a:defRPr>
            </a:pPr>
          </a:p>
        </c:txPr>
        <c:crossAx val="58035345"/>
        <c:crosses val="autoZero"/>
        <c:auto val="1"/>
        <c:lblOffset val="100"/>
        <c:tickLblSkip val="1"/>
        <c:noMultiLvlLbl val="0"/>
      </c:catAx>
      <c:valAx>
        <c:axId val="580353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04912"/>
        <c:crossesAt val="1"/>
        <c:crossBetween val="between"/>
        <c:dispUnits/>
      </c:valAx>
      <c:spPr>
        <a:solidFill>
          <a:srgbClr val="FFFFFF"/>
        </a:solidFill>
        <a:ln w="3175">
          <a:noFill/>
        </a:ln>
      </c:spPr>
    </c:plotArea>
    <c:legend>
      <c:legendPos val="r"/>
      <c:layout>
        <c:manualLayout>
          <c:xMode val="edge"/>
          <c:yMode val="edge"/>
          <c:x val="0.87775"/>
          <c:y val="0.52975"/>
          <c:w val="0.11925"/>
          <c:h val="0.07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42</xdr:row>
      <xdr:rowOff>104775</xdr:rowOff>
    </xdr:from>
    <xdr:to>
      <xdr:col>12</xdr:col>
      <xdr:colOff>314325</xdr:colOff>
      <xdr:row>59</xdr:row>
      <xdr:rowOff>152400</xdr:rowOff>
    </xdr:to>
    <xdr:graphicFrame>
      <xdr:nvGraphicFramePr>
        <xdr:cNvPr id="1" name="图表 1"/>
        <xdr:cNvGraphicFramePr/>
      </xdr:nvGraphicFramePr>
      <xdr:xfrm>
        <a:off x="95250" y="7658100"/>
        <a:ext cx="12153900"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99"/>
  <sheetViews>
    <sheetView zoomScalePageLayoutView="0" workbookViewId="0" topLeftCell="A1">
      <pane ySplit="3" topLeftCell="A4" activePane="bottomLeft" state="frozen"/>
      <selection pane="topLeft" activeCell="A1" sqref="A1"/>
      <selection pane="bottomLeft" activeCell="A11" sqref="A11:IV11"/>
    </sheetView>
  </sheetViews>
  <sheetFormatPr defaultColWidth="9.00390625" defaultRowHeight="13.5"/>
  <cols>
    <col min="1" max="1" width="4.50390625" style="33" customWidth="1"/>
    <col min="2" max="2" width="6.625" style="31" customWidth="1"/>
    <col min="3" max="3" width="7.25390625" style="34" customWidth="1"/>
    <col min="4" max="4" width="33.875" style="31" customWidth="1"/>
    <col min="5" max="5" width="37.50390625" style="35" customWidth="1"/>
    <col min="6" max="6" width="4.75390625" style="36" customWidth="1"/>
    <col min="7" max="7" width="8.75390625" style="31" bestFit="1" customWidth="1"/>
    <col min="8" max="8" width="11.375" style="37" bestFit="1" customWidth="1"/>
    <col min="9" max="9" width="8.75390625" style="31" bestFit="1" customWidth="1"/>
    <col min="10" max="10" width="9.625" style="31" customWidth="1"/>
    <col min="11" max="11" width="7.75390625" style="31" customWidth="1"/>
    <col min="12" max="12" width="5.875" style="31" customWidth="1"/>
    <col min="13" max="13" width="10.375" style="31" bestFit="1" customWidth="1"/>
    <col min="14" max="14" width="5.75390625" style="31" customWidth="1"/>
    <col min="15" max="15" width="7.75390625" style="31" customWidth="1"/>
    <col min="16" max="16384" width="9.00390625" style="31" customWidth="1"/>
  </cols>
  <sheetData>
    <row r="1" spans="1:11" ht="26.25" customHeight="1">
      <c r="A1" s="45" t="s">
        <v>654</v>
      </c>
      <c r="B1" s="45"/>
      <c r="C1" s="45"/>
      <c r="D1" s="45"/>
      <c r="E1" s="45"/>
      <c r="F1" s="45"/>
      <c r="G1" s="45"/>
      <c r="H1" s="45"/>
      <c r="I1" s="45"/>
      <c r="J1" s="45"/>
      <c r="K1" s="45"/>
    </row>
    <row r="2" spans="1:11" ht="28.5" customHeight="1">
      <c r="A2" s="45" t="s">
        <v>642</v>
      </c>
      <c r="B2" s="45"/>
      <c r="C2" s="45"/>
      <c r="D2" s="45"/>
      <c r="E2" s="45"/>
      <c r="F2" s="45"/>
      <c r="G2" s="45"/>
      <c r="H2" s="45"/>
      <c r="I2" s="45"/>
      <c r="J2" s="45"/>
      <c r="K2" s="45"/>
    </row>
    <row r="3" spans="1:11" ht="22.5">
      <c r="A3" s="7" t="s">
        <v>190</v>
      </c>
      <c r="B3" s="7" t="s">
        <v>310</v>
      </c>
      <c r="C3" s="7" t="s">
        <v>191</v>
      </c>
      <c r="D3" s="7" t="s">
        <v>192</v>
      </c>
      <c r="E3" s="7" t="s">
        <v>633</v>
      </c>
      <c r="F3" s="7" t="s">
        <v>193</v>
      </c>
      <c r="G3" s="7" t="s">
        <v>613</v>
      </c>
      <c r="H3" s="7" t="s">
        <v>659</v>
      </c>
      <c r="I3" s="7" t="s">
        <v>641</v>
      </c>
      <c r="J3" s="7" t="s">
        <v>647</v>
      </c>
      <c r="K3" s="7" t="s">
        <v>648</v>
      </c>
    </row>
    <row r="4" spans="1:11" ht="18.75" customHeight="1">
      <c r="A4" s="40">
        <v>1</v>
      </c>
      <c r="B4" s="18" t="s">
        <v>311</v>
      </c>
      <c r="C4" s="8" t="s">
        <v>614</v>
      </c>
      <c r="D4" s="8" t="s">
        <v>39</v>
      </c>
      <c r="E4" s="9" t="s">
        <v>615</v>
      </c>
      <c r="F4" s="10">
        <v>0</v>
      </c>
      <c r="G4" s="11"/>
      <c r="H4" s="4"/>
      <c r="I4" s="26">
        <f>F4*H4</f>
        <v>0</v>
      </c>
      <c r="J4" s="27">
        <f>IF(AND(G4="基本",H4&gt;=80%),1,0)</f>
        <v>0</v>
      </c>
      <c r="K4" s="27">
        <f>IF(AND(G4&lt;&gt;"基本",H4&gt;=50%),1,0)</f>
        <v>0</v>
      </c>
    </row>
    <row r="5" spans="1:11" ht="24.75" customHeight="1">
      <c r="A5" s="40">
        <v>1</v>
      </c>
      <c r="B5" s="18" t="s">
        <v>312</v>
      </c>
      <c r="C5" s="8" t="s">
        <v>614</v>
      </c>
      <c r="D5" s="8" t="s">
        <v>39</v>
      </c>
      <c r="E5" s="9" t="s">
        <v>278</v>
      </c>
      <c r="F5" s="10">
        <v>1</v>
      </c>
      <c r="G5" s="11" t="s">
        <v>194</v>
      </c>
      <c r="H5" s="4"/>
      <c r="I5" s="26">
        <f aca="true" t="shared" si="0" ref="I5:I70">F5*H5</f>
        <v>0</v>
      </c>
      <c r="J5" s="27">
        <f>IF(AND(G5="基本",H5&gt;=80%),1,0)</f>
        <v>0</v>
      </c>
      <c r="K5" s="27">
        <f aca="true" t="shared" si="1" ref="K5:K68">IF(AND(G5&lt;&gt;"基本",H5&gt;=50%),1,0)</f>
        <v>0</v>
      </c>
    </row>
    <row r="6" spans="1:11" ht="13.5">
      <c r="A6" s="40">
        <v>1</v>
      </c>
      <c r="B6" s="18" t="s">
        <v>313</v>
      </c>
      <c r="C6" s="8" t="s">
        <v>614</v>
      </c>
      <c r="D6" s="8" t="s">
        <v>39</v>
      </c>
      <c r="E6" s="9" t="s">
        <v>607</v>
      </c>
      <c r="F6" s="10">
        <v>2</v>
      </c>
      <c r="G6" s="11" t="s">
        <v>194</v>
      </c>
      <c r="H6" s="4"/>
      <c r="I6" s="26">
        <f t="shared" si="0"/>
        <v>0</v>
      </c>
      <c r="J6" s="27">
        <f>IF(AND(G6="基本",H6&gt;=80%),1,0)</f>
        <v>0</v>
      </c>
      <c r="K6" s="27">
        <f t="shared" si="1"/>
        <v>0</v>
      </c>
    </row>
    <row r="7" spans="1:11" ht="60" customHeight="1">
      <c r="A7" s="40">
        <v>1</v>
      </c>
      <c r="B7" s="18" t="s">
        <v>314</v>
      </c>
      <c r="C7" s="8" t="s">
        <v>614</v>
      </c>
      <c r="D7" s="8" t="s">
        <v>39</v>
      </c>
      <c r="E7" s="12" t="s">
        <v>635</v>
      </c>
      <c r="F7" s="10">
        <v>3</v>
      </c>
      <c r="G7" s="11" t="s">
        <v>194</v>
      </c>
      <c r="H7" s="4">
        <v>1</v>
      </c>
      <c r="I7" s="26">
        <f t="shared" si="0"/>
        <v>3</v>
      </c>
      <c r="J7" s="27">
        <f>IF(AND(G7="基本",H7&gt;=80%),1,0)</f>
        <v>1</v>
      </c>
      <c r="K7" s="27">
        <f t="shared" si="1"/>
        <v>0</v>
      </c>
    </row>
    <row r="8" spans="1:11" ht="23.25" customHeight="1">
      <c r="A8" s="40">
        <v>1</v>
      </c>
      <c r="B8" s="18" t="s">
        <v>315</v>
      </c>
      <c r="C8" s="8" t="s">
        <v>614</v>
      </c>
      <c r="D8" s="8" t="s">
        <v>39</v>
      </c>
      <c r="E8" s="9" t="s">
        <v>195</v>
      </c>
      <c r="F8" s="10">
        <v>4</v>
      </c>
      <c r="G8" s="11" t="s">
        <v>194</v>
      </c>
      <c r="H8" s="4">
        <v>1</v>
      </c>
      <c r="I8" s="26">
        <f t="shared" si="0"/>
        <v>4</v>
      </c>
      <c r="J8" s="27">
        <f aca="true" t="shared" si="2" ref="J8:J71">IF(AND(G8="基本",H8&gt;=80%),1,0)</f>
        <v>1</v>
      </c>
      <c r="K8" s="27">
        <f t="shared" si="1"/>
        <v>0</v>
      </c>
    </row>
    <row r="9" spans="1:11" ht="60" customHeight="1">
      <c r="A9" s="40">
        <v>1</v>
      </c>
      <c r="B9" s="18" t="s">
        <v>316</v>
      </c>
      <c r="C9" s="8" t="s">
        <v>614</v>
      </c>
      <c r="D9" s="8" t="s">
        <v>39</v>
      </c>
      <c r="E9" s="12" t="s">
        <v>634</v>
      </c>
      <c r="F9" s="10">
        <v>5</v>
      </c>
      <c r="G9" s="11" t="s">
        <v>188</v>
      </c>
      <c r="H9" s="4"/>
      <c r="I9" s="26">
        <f t="shared" si="0"/>
        <v>0</v>
      </c>
      <c r="J9" s="27">
        <f t="shared" si="2"/>
        <v>0</v>
      </c>
      <c r="K9" s="27">
        <f t="shared" si="1"/>
        <v>0</v>
      </c>
    </row>
    <row r="10" spans="1:11" ht="36" customHeight="1">
      <c r="A10" s="40">
        <v>1</v>
      </c>
      <c r="B10" s="18" t="s">
        <v>317</v>
      </c>
      <c r="C10" s="8" t="s">
        <v>614</v>
      </c>
      <c r="D10" s="8" t="s">
        <v>39</v>
      </c>
      <c r="E10" s="9" t="s">
        <v>9</v>
      </c>
      <c r="F10" s="10">
        <v>6</v>
      </c>
      <c r="G10" s="11" t="s">
        <v>194</v>
      </c>
      <c r="H10" s="4"/>
      <c r="I10" s="26">
        <f t="shared" si="0"/>
        <v>0</v>
      </c>
      <c r="J10" s="27">
        <f t="shared" si="2"/>
        <v>0</v>
      </c>
      <c r="K10" s="27">
        <f t="shared" si="1"/>
        <v>0</v>
      </c>
    </row>
    <row r="11" spans="1:11" ht="47.25" customHeight="1">
      <c r="A11" s="40">
        <v>1</v>
      </c>
      <c r="B11" s="18" t="s">
        <v>318</v>
      </c>
      <c r="C11" s="8" t="s">
        <v>614</v>
      </c>
      <c r="D11" s="8" t="s">
        <v>39</v>
      </c>
      <c r="E11" s="9" t="s">
        <v>606</v>
      </c>
      <c r="F11" s="10">
        <v>7</v>
      </c>
      <c r="G11" s="11" t="s">
        <v>194</v>
      </c>
      <c r="H11" s="4"/>
      <c r="I11" s="26">
        <f t="shared" si="0"/>
        <v>0</v>
      </c>
      <c r="J11" s="27">
        <f t="shared" si="2"/>
        <v>0</v>
      </c>
      <c r="K11" s="27">
        <f t="shared" si="1"/>
        <v>0</v>
      </c>
    </row>
    <row r="12" spans="1:11" ht="12.75" customHeight="1">
      <c r="A12" s="40">
        <v>2</v>
      </c>
      <c r="B12" s="18" t="s">
        <v>319</v>
      </c>
      <c r="C12" s="8" t="s">
        <v>614</v>
      </c>
      <c r="D12" s="8" t="s">
        <v>602</v>
      </c>
      <c r="E12" s="9" t="s">
        <v>616</v>
      </c>
      <c r="F12" s="10">
        <v>0</v>
      </c>
      <c r="G12" s="11"/>
      <c r="H12" s="4"/>
      <c r="I12" s="26">
        <f t="shared" si="0"/>
        <v>0</v>
      </c>
      <c r="J12" s="27">
        <f t="shared" si="2"/>
        <v>0</v>
      </c>
      <c r="K12" s="27">
        <f t="shared" si="1"/>
        <v>0</v>
      </c>
    </row>
    <row r="13" spans="1:11" ht="24">
      <c r="A13" s="40">
        <v>2</v>
      </c>
      <c r="B13" s="18" t="s">
        <v>320</v>
      </c>
      <c r="C13" s="8" t="s">
        <v>614</v>
      </c>
      <c r="D13" s="8" t="s">
        <v>602</v>
      </c>
      <c r="E13" s="9" t="s">
        <v>608</v>
      </c>
      <c r="F13" s="10">
        <v>1</v>
      </c>
      <c r="G13" s="11"/>
      <c r="H13" s="4"/>
      <c r="I13" s="26">
        <f t="shared" si="0"/>
        <v>0</v>
      </c>
      <c r="J13" s="27">
        <f t="shared" si="2"/>
        <v>0</v>
      </c>
      <c r="K13" s="27">
        <f t="shared" si="1"/>
        <v>0</v>
      </c>
    </row>
    <row r="14" spans="1:11" ht="24">
      <c r="A14" s="40">
        <v>2</v>
      </c>
      <c r="B14" s="18" t="s">
        <v>321</v>
      </c>
      <c r="C14" s="8" t="s">
        <v>614</v>
      </c>
      <c r="D14" s="8" t="s">
        <v>602</v>
      </c>
      <c r="E14" s="9" t="s">
        <v>279</v>
      </c>
      <c r="F14" s="10">
        <v>2</v>
      </c>
      <c r="G14" s="11"/>
      <c r="H14" s="4"/>
      <c r="I14" s="26">
        <f t="shared" si="0"/>
        <v>0</v>
      </c>
      <c r="J14" s="27">
        <f t="shared" si="2"/>
        <v>0</v>
      </c>
      <c r="K14" s="27">
        <f t="shared" si="1"/>
        <v>0</v>
      </c>
    </row>
    <row r="15" spans="1:11" ht="24">
      <c r="A15" s="40">
        <v>2</v>
      </c>
      <c r="B15" s="18" t="s">
        <v>322</v>
      </c>
      <c r="C15" s="8" t="s">
        <v>614</v>
      </c>
      <c r="D15" s="8" t="s">
        <v>602</v>
      </c>
      <c r="E15" s="9" t="s">
        <v>280</v>
      </c>
      <c r="F15" s="10">
        <v>3</v>
      </c>
      <c r="G15" s="11" t="s">
        <v>194</v>
      </c>
      <c r="H15" s="4">
        <v>1</v>
      </c>
      <c r="I15" s="26">
        <f t="shared" si="0"/>
        <v>3</v>
      </c>
      <c r="J15" s="27">
        <f t="shared" si="2"/>
        <v>1</v>
      </c>
      <c r="K15" s="27">
        <f t="shared" si="1"/>
        <v>0</v>
      </c>
    </row>
    <row r="16" spans="1:11" ht="24">
      <c r="A16" s="40">
        <v>2</v>
      </c>
      <c r="B16" s="18" t="s">
        <v>323</v>
      </c>
      <c r="C16" s="8" t="s">
        <v>614</v>
      </c>
      <c r="D16" s="8" t="s">
        <v>602</v>
      </c>
      <c r="E16" s="9" t="s">
        <v>281</v>
      </c>
      <c r="F16" s="10">
        <v>4</v>
      </c>
      <c r="G16" s="11"/>
      <c r="H16" s="4">
        <v>0.8</v>
      </c>
      <c r="I16" s="26">
        <f t="shared" si="0"/>
        <v>3.2</v>
      </c>
      <c r="J16" s="27">
        <f t="shared" si="2"/>
        <v>0</v>
      </c>
      <c r="K16" s="27">
        <f t="shared" si="1"/>
        <v>1</v>
      </c>
    </row>
    <row r="17" spans="1:11" ht="35.25">
      <c r="A17" s="40">
        <v>2</v>
      </c>
      <c r="B17" s="18" t="s">
        <v>324</v>
      </c>
      <c r="C17" s="8" t="s">
        <v>614</v>
      </c>
      <c r="D17" s="8" t="s">
        <v>602</v>
      </c>
      <c r="E17" s="9" t="s">
        <v>609</v>
      </c>
      <c r="F17" s="10">
        <v>5</v>
      </c>
      <c r="G17" s="11"/>
      <c r="H17" s="4"/>
      <c r="I17" s="26">
        <f t="shared" si="0"/>
        <v>0</v>
      </c>
      <c r="J17" s="27">
        <f t="shared" si="2"/>
        <v>0</v>
      </c>
      <c r="K17" s="27">
        <f t="shared" si="1"/>
        <v>0</v>
      </c>
    </row>
    <row r="18" spans="1:11" ht="46.5">
      <c r="A18" s="40">
        <v>2</v>
      </c>
      <c r="B18" s="18" t="s">
        <v>325</v>
      </c>
      <c r="C18" s="8" t="s">
        <v>614</v>
      </c>
      <c r="D18" s="8" t="s">
        <v>602</v>
      </c>
      <c r="E18" s="12" t="s">
        <v>637</v>
      </c>
      <c r="F18" s="10">
        <v>6</v>
      </c>
      <c r="G18" s="11" t="s">
        <v>194</v>
      </c>
      <c r="H18" s="4"/>
      <c r="I18" s="26">
        <f t="shared" si="0"/>
        <v>0</v>
      </c>
      <c r="J18" s="27">
        <f t="shared" si="2"/>
        <v>0</v>
      </c>
      <c r="K18" s="27">
        <f t="shared" si="1"/>
        <v>0</v>
      </c>
    </row>
    <row r="19" spans="1:11" ht="22.5">
      <c r="A19" s="40">
        <v>2</v>
      </c>
      <c r="B19" s="18" t="s">
        <v>326</v>
      </c>
      <c r="C19" s="8" t="s">
        <v>614</v>
      </c>
      <c r="D19" s="8" t="s">
        <v>602</v>
      </c>
      <c r="E19" s="9" t="s">
        <v>12</v>
      </c>
      <c r="F19" s="10">
        <v>7</v>
      </c>
      <c r="G19" s="11" t="s">
        <v>187</v>
      </c>
      <c r="H19" s="4"/>
      <c r="I19" s="26">
        <f t="shared" si="0"/>
        <v>0</v>
      </c>
      <c r="J19" s="27">
        <f t="shared" si="2"/>
        <v>0</v>
      </c>
      <c r="K19" s="27">
        <f t="shared" si="1"/>
        <v>0</v>
      </c>
    </row>
    <row r="20" spans="1:11" ht="22.5">
      <c r="A20" s="40">
        <v>3</v>
      </c>
      <c r="B20" s="18" t="s">
        <v>327</v>
      </c>
      <c r="C20" s="8" t="s">
        <v>614</v>
      </c>
      <c r="D20" s="8" t="s">
        <v>164</v>
      </c>
      <c r="E20" s="9" t="s">
        <v>196</v>
      </c>
      <c r="F20" s="10">
        <v>0</v>
      </c>
      <c r="G20" s="11"/>
      <c r="H20" s="4"/>
      <c r="I20" s="26">
        <f t="shared" si="0"/>
        <v>0</v>
      </c>
      <c r="J20" s="27">
        <f t="shared" si="2"/>
        <v>0</v>
      </c>
      <c r="K20" s="27">
        <f t="shared" si="1"/>
        <v>0</v>
      </c>
    </row>
    <row r="21" spans="1:11" ht="22.5">
      <c r="A21" s="40">
        <v>3</v>
      </c>
      <c r="B21" s="18" t="s">
        <v>328</v>
      </c>
      <c r="C21" s="8" t="s">
        <v>614</v>
      </c>
      <c r="D21" s="8" t="s">
        <v>164</v>
      </c>
      <c r="E21" s="9" t="s">
        <v>197</v>
      </c>
      <c r="F21" s="10">
        <v>1</v>
      </c>
      <c r="G21" s="13"/>
      <c r="H21" s="4"/>
      <c r="I21" s="26">
        <f t="shared" si="0"/>
        <v>0</v>
      </c>
      <c r="J21" s="27">
        <f t="shared" si="2"/>
        <v>0</v>
      </c>
      <c r="K21" s="27">
        <f t="shared" si="1"/>
        <v>0</v>
      </c>
    </row>
    <row r="22" spans="1:11" ht="22.5">
      <c r="A22" s="40"/>
      <c r="B22" s="18"/>
      <c r="C22" s="8" t="s">
        <v>614</v>
      </c>
      <c r="D22" s="8" t="s">
        <v>164</v>
      </c>
      <c r="E22" s="9"/>
      <c r="F22" s="10">
        <v>2</v>
      </c>
      <c r="G22" s="13"/>
      <c r="H22" s="4"/>
      <c r="I22" s="26">
        <f t="shared" si="0"/>
        <v>0</v>
      </c>
      <c r="J22" s="27">
        <f t="shared" si="2"/>
        <v>0</v>
      </c>
      <c r="K22" s="27">
        <f t="shared" si="1"/>
        <v>0</v>
      </c>
    </row>
    <row r="23" spans="1:11" ht="22.5">
      <c r="A23" s="40">
        <v>3</v>
      </c>
      <c r="B23" s="18" t="s">
        <v>329</v>
      </c>
      <c r="C23" s="8" t="s">
        <v>614</v>
      </c>
      <c r="D23" s="8" t="s">
        <v>164</v>
      </c>
      <c r="E23" s="9" t="s">
        <v>198</v>
      </c>
      <c r="F23" s="10">
        <v>3</v>
      </c>
      <c r="G23" s="11" t="s">
        <v>194</v>
      </c>
      <c r="H23" s="4">
        <v>1</v>
      </c>
      <c r="I23" s="26">
        <f t="shared" si="0"/>
        <v>3</v>
      </c>
      <c r="J23" s="27">
        <f t="shared" si="2"/>
        <v>1</v>
      </c>
      <c r="K23" s="27">
        <f t="shared" si="1"/>
        <v>0</v>
      </c>
    </row>
    <row r="24" spans="1:11" ht="56.25">
      <c r="A24" s="40">
        <v>3</v>
      </c>
      <c r="B24" s="18" t="s">
        <v>330</v>
      </c>
      <c r="C24" s="8" t="s">
        <v>614</v>
      </c>
      <c r="D24" s="8" t="s">
        <v>164</v>
      </c>
      <c r="E24" s="9" t="s">
        <v>10</v>
      </c>
      <c r="F24" s="10">
        <v>4</v>
      </c>
      <c r="G24" s="11" t="s">
        <v>194</v>
      </c>
      <c r="H24" s="4">
        <v>1</v>
      </c>
      <c r="I24" s="26">
        <f t="shared" si="0"/>
        <v>4</v>
      </c>
      <c r="J24" s="27">
        <f t="shared" si="2"/>
        <v>1</v>
      </c>
      <c r="K24" s="27">
        <f t="shared" si="1"/>
        <v>0</v>
      </c>
    </row>
    <row r="25" spans="1:11" ht="45">
      <c r="A25" s="40">
        <v>3</v>
      </c>
      <c r="B25" s="18" t="s">
        <v>331</v>
      </c>
      <c r="C25" s="8" t="s">
        <v>614</v>
      </c>
      <c r="D25" s="8" t="s">
        <v>164</v>
      </c>
      <c r="E25" s="12" t="s">
        <v>638</v>
      </c>
      <c r="F25" s="10">
        <v>5</v>
      </c>
      <c r="G25" s="11" t="s">
        <v>188</v>
      </c>
      <c r="H25" s="4"/>
      <c r="I25" s="26">
        <f t="shared" si="0"/>
        <v>0</v>
      </c>
      <c r="J25" s="27">
        <f t="shared" si="2"/>
        <v>0</v>
      </c>
      <c r="K25" s="27">
        <f t="shared" si="1"/>
        <v>0</v>
      </c>
    </row>
    <row r="26" spans="1:11" ht="35.25">
      <c r="A26" s="40">
        <v>3</v>
      </c>
      <c r="B26" s="18" t="s">
        <v>332</v>
      </c>
      <c r="C26" s="8" t="s">
        <v>614</v>
      </c>
      <c r="D26" s="8" t="s">
        <v>164</v>
      </c>
      <c r="E26" s="12" t="s">
        <v>636</v>
      </c>
      <c r="F26" s="10">
        <v>6</v>
      </c>
      <c r="G26" s="11"/>
      <c r="H26" s="4"/>
      <c r="I26" s="26">
        <f t="shared" si="0"/>
        <v>0</v>
      </c>
      <c r="J26" s="27">
        <f t="shared" si="2"/>
        <v>0</v>
      </c>
      <c r="K26" s="27">
        <f t="shared" si="1"/>
        <v>0</v>
      </c>
    </row>
    <row r="27" spans="1:11" ht="22.5">
      <c r="A27" s="40">
        <v>3</v>
      </c>
      <c r="B27" s="18" t="s">
        <v>333</v>
      </c>
      <c r="C27" s="8" t="s">
        <v>614</v>
      </c>
      <c r="D27" s="8" t="s">
        <v>164</v>
      </c>
      <c r="E27" s="9" t="s">
        <v>11</v>
      </c>
      <c r="F27" s="10">
        <v>7</v>
      </c>
      <c r="G27" s="13"/>
      <c r="H27" s="4"/>
      <c r="I27" s="26">
        <f t="shared" si="0"/>
        <v>0</v>
      </c>
      <c r="J27" s="27">
        <f t="shared" si="2"/>
        <v>0</v>
      </c>
      <c r="K27" s="27">
        <f t="shared" si="1"/>
        <v>0</v>
      </c>
    </row>
    <row r="28" spans="1:11" ht="22.5">
      <c r="A28" s="40">
        <v>4</v>
      </c>
      <c r="B28" s="18" t="s">
        <v>334</v>
      </c>
      <c r="C28" s="8" t="s">
        <v>614</v>
      </c>
      <c r="D28" s="8" t="s">
        <v>165</v>
      </c>
      <c r="E28" s="9" t="s">
        <v>617</v>
      </c>
      <c r="F28" s="10">
        <v>0</v>
      </c>
      <c r="G28" s="11"/>
      <c r="H28" s="4"/>
      <c r="I28" s="26">
        <f t="shared" si="0"/>
        <v>0</v>
      </c>
      <c r="J28" s="27">
        <f t="shared" si="2"/>
        <v>0</v>
      </c>
      <c r="K28" s="27">
        <f t="shared" si="1"/>
        <v>0</v>
      </c>
    </row>
    <row r="29" spans="1:11" ht="24">
      <c r="A29" s="40">
        <v>4</v>
      </c>
      <c r="B29" s="18" t="s">
        <v>335</v>
      </c>
      <c r="C29" s="8" t="s">
        <v>614</v>
      </c>
      <c r="D29" s="8" t="s">
        <v>165</v>
      </c>
      <c r="E29" s="9" t="s">
        <v>282</v>
      </c>
      <c r="F29" s="10">
        <v>1</v>
      </c>
      <c r="G29" s="11"/>
      <c r="H29" s="4"/>
      <c r="I29" s="26">
        <f t="shared" si="0"/>
        <v>0</v>
      </c>
      <c r="J29" s="27">
        <f t="shared" si="2"/>
        <v>0</v>
      </c>
      <c r="K29" s="27">
        <f t="shared" si="1"/>
        <v>0</v>
      </c>
    </row>
    <row r="30" spans="1:11" ht="24">
      <c r="A30" s="40">
        <v>4</v>
      </c>
      <c r="B30" s="18" t="s">
        <v>336</v>
      </c>
      <c r="C30" s="8" t="s">
        <v>614</v>
      </c>
      <c r="D30" s="8" t="s">
        <v>165</v>
      </c>
      <c r="E30" s="9" t="s">
        <v>610</v>
      </c>
      <c r="F30" s="10">
        <v>2</v>
      </c>
      <c r="G30" s="11"/>
      <c r="H30" s="4"/>
      <c r="I30" s="26">
        <f t="shared" si="0"/>
        <v>0</v>
      </c>
      <c r="J30" s="27">
        <f t="shared" si="2"/>
        <v>0</v>
      </c>
      <c r="K30" s="27">
        <f t="shared" si="1"/>
        <v>0</v>
      </c>
    </row>
    <row r="31" spans="1:11" ht="24">
      <c r="A31" s="40">
        <v>4</v>
      </c>
      <c r="B31" s="18" t="s">
        <v>337</v>
      </c>
      <c r="C31" s="8" t="s">
        <v>614</v>
      </c>
      <c r="D31" s="8" t="s">
        <v>165</v>
      </c>
      <c r="E31" s="9" t="s">
        <v>283</v>
      </c>
      <c r="F31" s="10">
        <v>3</v>
      </c>
      <c r="G31" s="11" t="s">
        <v>194</v>
      </c>
      <c r="H31" s="4">
        <v>1</v>
      </c>
      <c r="I31" s="26">
        <f t="shared" si="0"/>
        <v>3</v>
      </c>
      <c r="J31" s="27">
        <f t="shared" si="2"/>
        <v>1</v>
      </c>
      <c r="K31" s="27">
        <f t="shared" si="1"/>
        <v>0</v>
      </c>
    </row>
    <row r="32" spans="1:11" ht="36">
      <c r="A32" s="40">
        <v>4</v>
      </c>
      <c r="B32" s="18" t="s">
        <v>338</v>
      </c>
      <c r="C32" s="8" t="s">
        <v>614</v>
      </c>
      <c r="D32" s="8" t="s">
        <v>165</v>
      </c>
      <c r="E32" s="9" t="s">
        <v>13</v>
      </c>
      <c r="F32" s="10">
        <v>4</v>
      </c>
      <c r="G32" s="11"/>
      <c r="H32" s="4">
        <v>0.8</v>
      </c>
      <c r="I32" s="26">
        <f t="shared" si="0"/>
        <v>3.2</v>
      </c>
      <c r="J32" s="27">
        <f t="shared" si="2"/>
        <v>0</v>
      </c>
      <c r="K32" s="27">
        <f t="shared" si="1"/>
        <v>1</v>
      </c>
    </row>
    <row r="33" spans="1:11" ht="35.25">
      <c r="A33" s="40">
        <v>4</v>
      </c>
      <c r="B33" s="18" t="s">
        <v>339</v>
      </c>
      <c r="C33" s="8" t="s">
        <v>614</v>
      </c>
      <c r="D33" s="8" t="s">
        <v>165</v>
      </c>
      <c r="E33" s="9" t="s">
        <v>611</v>
      </c>
      <c r="F33" s="10">
        <v>5</v>
      </c>
      <c r="G33" s="11"/>
      <c r="H33" s="4"/>
      <c r="I33" s="26">
        <f t="shared" si="0"/>
        <v>0</v>
      </c>
      <c r="J33" s="27">
        <f t="shared" si="2"/>
        <v>0</v>
      </c>
      <c r="K33" s="27">
        <f t="shared" si="1"/>
        <v>0</v>
      </c>
    </row>
    <row r="34" spans="1:11" ht="47.25">
      <c r="A34" s="40">
        <v>4</v>
      </c>
      <c r="B34" s="18" t="s">
        <v>340</v>
      </c>
      <c r="C34" s="8" t="s">
        <v>614</v>
      </c>
      <c r="D34" s="8" t="s">
        <v>165</v>
      </c>
      <c r="E34" s="9" t="s">
        <v>612</v>
      </c>
      <c r="F34" s="10">
        <v>6</v>
      </c>
      <c r="G34" s="11" t="s">
        <v>194</v>
      </c>
      <c r="H34" s="4"/>
      <c r="I34" s="26">
        <f t="shared" si="0"/>
        <v>0</v>
      </c>
      <c r="J34" s="27">
        <f t="shared" si="2"/>
        <v>0</v>
      </c>
      <c r="K34" s="27">
        <f t="shared" si="1"/>
        <v>0</v>
      </c>
    </row>
    <row r="35" spans="1:11" ht="22.5">
      <c r="A35" s="40">
        <v>4</v>
      </c>
      <c r="B35" s="18" t="s">
        <v>341</v>
      </c>
      <c r="C35" s="8" t="s">
        <v>614</v>
      </c>
      <c r="D35" s="8" t="s">
        <v>165</v>
      </c>
      <c r="E35" s="9" t="s">
        <v>14</v>
      </c>
      <c r="F35" s="10">
        <v>7</v>
      </c>
      <c r="G35" s="11" t="s">
        <v>194</v>
      </c>
      <c r="H35" s="4"/>
      <c r="I35" s="26">
        <f t="shared" si="0"/>
        <v>0</v>
      </c>
      <c r="J35" s="27">
        <f t="shared" si="2"/>
        <v>0</v>
      </c>
      <c r="K35" s="27">
        <f t="shared" si="1"/>
        <v>0</v>
      </c>
    </row>
    <row r="36" spans="1:11" ht="22.5">
      <c r="A36" s="40">
        <v>5</v>
      </c>
      <c r="B36" s="18" t="s">
        <v>342</v>
      </c>
      <c r="C36" s="8" t="s">
        <v>614</v>
      </c>
      <c r="D36" s="8" t="s">
        <v>166</v>
      </c>
      <c r="E36" s="9" t="s">
        <v>200</v>
      </c>
      <c r="F36" s="10">
        <v>0</v>
      </c>
      <c r="G36" s="11"/>
      <c r="H36" s="4"/>
      <c r="I36" s="26">
        <f t="shared" si="0"/>
        <v>0</v>
      </c>
      <c r="J36" s="27">
        <f t="shared" si="2"/>
        <v>0</v>
      </c>
      <c r="K36" s="27">
        <f t="shared" si="1"/>
        <v>0</v>
      </c>
    </row>
    <row r="37" spans="1:11" ht="22.5">
      <c r="A37" s="40">
        <v>5</v>
      </c>
      <c r="B37" s="18" t="s">
        <v>343</v>
      </c>
      <c r="C37" s="8" t="s">
        <v>614</v>
      </c>
      <c r="D37" s="8" t="s">
        <v>166</v>
      </c>
      <c r="E37" s="9" t="s">
        <v>16</v>
      </c>
      <c r="F37" s="10">
        <v>1</v>
      </c>
      <c r="G37" s="13"/>
      <c r="H37" s="4"/>
      <c r="I37" s="26">
        <f t="shared" si="0"/>
        <v>0</v>
      </c>
      <c r="J37" s="27">
        <f t="shared" si="2"/>
        <v>0</v>
      </c>
      <c r="K37" s="27">
        <f t="shared" si="1"/>
        <v>0</v>
      </c>
    </row>
    <row r="38" spans="1:11" ht="22.5">
      <c r="A38" s="40"/>
      <c r="B38" s="18"/>
      <c r="C38" s="8" t="s">
        <v>614</v>
      </c>
      <c r="D38" s="8" t="s">
        <v>166</v>
      </c>
      <c r="E38" s="9"/>
      <c r="F38" s="10">
        <v>2</v>
      </c>
      <c r="G38" s="13"/>
      <c r="H38" s="4"/>
      <c r="I38" s="26">
        <f t="shared" si="0"/>
        <v>0</v>
      </c>
      <c r="J38" s="27">
        <f t="shared" si="2"/>
        <v>0</v>
      </c>
      <c r="K38" s="27">
        <f t="shared" si="1"/>
        <v>0</v>
      </c>
    </row>
    <row r="39" spans="1:11" ht="22.5">
      <c r="A39" s="40">
        <v>5</v>
      </c>
      <c r="B39" s="18" t="s">
        <v>344</v>
      </c>
      <c r="C39" s="8" t="s">
        <v>614</v>
      </c>
      <c r="D39" s="8" t="s">
        <v>166</v>
      </c>
      <c r="E39" s="9" t="s">
        <v>15</v>
      </c>
      <c r="F39" s="10">
        <v>3</v>
      </c>
      <c r="G39" s="11" t="s">
        <v>194</v>
      </c>
      <c r="H39" s="4">
        <v>1</v>
      </c>
      <c r="I39" s="26">
        <f t="shared" si="0"/>
        <v>3</v>
      </c>
      <c r="J39" s="27">
        <f t="shared" si="2"/>
        <v>1</v>
      </c>
      <c r="K39" s="27">
        <f t="shared" si="1"/>
        <v>0</v>
      </c>
    </row>
    <row r="40" spans="1:11" ht="22.5">
      <c r="A40" s="40">
        <v>5</v>
      </c>
      <c r="B40" s="18" t="s">
        <v>345</v>
      </c>
      <c r="C40" s="8" t="s">
        <v>614</v>
      </c>
      <c r="D40" s="8" t="s">
        <v>166</v>
      </c>
      <c r="E40" s="9" t="s">
        <v>17</v>
      </c>
      <c r="F40" s="10">
        <v>4</v>
      </c>
      <c r="G40" s="11" t="s">
        <v>194</v>
      </c>
      <c r="H40" s="4">
        <v>1</v>
      </c>
      <c r="I40" s="26">
        <f t="shared" si="0"/>
        <v>4</v>
      </c>
      <c r="J40" s="27">
        <f t="shared" si="2"/>
        <v>1</v>
      </c>
      <c r="K40" s="27">
        <f t="shared" si="1"/>
        <v>0</v>
      </c>
    </row>
    <row r="41" spans="1:11" ht="33.75">
      <c r="A41" s="40">
        <v>5</v>
      </c>
      <c r="B41" s="18" t="s">
        <v>346</v>
      </c>
      <c r="C41" s="8" t="s">
        <v>614</v>
      </c>
      <c r="D41" s="8" t="s">
        <v>166</v>
      </c>
      <c r="E41" s="9" t="s">
        <v>40</v>
      </c>
      <c r="F41" s="10">
        <v>5</v>
      </c>
      <c r="G41" s="11" t="s">
        <v>188</v>
      </c>
      <c r="H41" s="4"/>
      <c r="I41" s="26">
        <f t="shared" si="0"/>
        <v>0</v>
      </c>
      <c r="J41" s="27">
        <f t="shared" si="2"/>
        <v>0</v>
      </c>
      <c r="K41" s="27">
        <f t="shared" si="1"/>
        <v>0</v>
      </c>
    </row>
    <row r="42" spans="1:11" ht="35.25">
      <c r="A42" s="40">
        <v>5</v>
      </c>
      <c r="B42" s="18" t="s">
        <v>347</v>
      </c>
      <c r="C42" s="8" t="s">
        <v>614</v>
      </c>
      <c r="D42" s="8" t="s">
        <v>166</v>
      </c>
      <c r="E42" s="9" t="s">
        <v>284</v>
      </c>
      <c r="F42" s="10">
        <v>6</v>
      </c>
      <c r="G42" s="11"/>
      <c r="H42" s="4"/>
      <c r="I42" s="26">
        <f t="shared" si="0"/>
        <v>0</v>
      </c>
      <c r="J42" s="27">
        <f t="shared" si="2"/>
        <v>0</v>
      </c>
      <c r="K42" s="27">
        <f t="shared" si="1"/>
        <v>0</v>
      </c>
    </row>
    <row r="43" spans="1:11" ht="22.5">
      <c r="A43" s="40">
        <v>5</v>
      </c>
      <c r="B43" s="18" t="s">
        <v>348</v>
      </c>
      <c r="C43" s="8" t="s">
        <v>614</v>
      </c>
      <c r="D43" s="8" t="s">
        <v>166</v>
      </c>
      <c r="E43" s="9" t="s">
        <v>31</v>
      </c>
      <c r="F43" s="10">
        <v>7</v>
      </c>
      <c r="G43" s="11"/>
      <c r="H43" s="4"/>
      <c r="I43" s="26">
        <f t="shared" si="0"/>
        <v>0</v>
      </c>
      <c r="J43" s="27">
        <f t="shared" si="2"/>
        <v>0</v>
      </c>
      <c r="K43" s="27">
        <f t="shared" si="1"/>
        <v>0</v>
      </c>
    </row>
    <row r="44" spans="1:11" ht="12">
      <c r="A44" s="40">
        <v>6</v>
      </c>
      <c r="B44" s="18" t="s">
        <v>349</v>
      </c>
      <c r="C44" s="8" t="s">
        <v>614</v>
      </c>
      <c r="D44" s="8" t="s">
        <v>41</v>
      </c>
      <c r="E44" s="9" t="s">
        <v>201</v>
      </c>
      <c r="F44" s="10">
        <v>0</v>
      </c>
      <c r="G44" s="11"/>
      <c r="H44" s="4"/>
      <c r="I44" s="26">
        <f t="shared" si="0"/>
        <v>0</v>
      </c>
      <c r="J44" s="27">
        <f t="shared" si="2"/>
        <v>0</v>
      </c>
      <c r="K44" s="27">
        <f t="shared" si="1"/>
        <v>0</v>
      </c>
    </row>
    <row r="45" spans="1:11" ht="35.25">
      <c r="A45" s="40">
        <v>6</v>
      </c>
      <c r="B45" s="18" t="s">
        <v>350</v>
      </c>
      <c r="C45" s="8" t="s">
        <v>614</v>
      </c>
      <c r="D45" s="8" t="s">
        <v>41</v>
      </c>
      <c r="E45" s="9" t="s">
        <v>285</v>
      </c>
      <c r="F45" s="10">
        <v>1</v>
      </c>
      <c r="G45" s="11"/>
      <c r="H45" s="4"/>
      <c r="I45" s="26">
        <f t="shared" si="0"/>
        <v>0</v>
      </c>
      <c r="J45" s="27">
        <f t="shared" si="2"/>
        <v>0</v>
      </c>
      <c r="K45" s="27">
        <f t="shared" si="1"/>
        <v>0</v>
      </c>
    </row>
    <row r="46" spans="1:11" ht="24">
      <c r="A46" s="40">
        <v>6</v>
      </c>
      <c r="B46" s="18" t="s">
        <v>351</v>
      </c>
      <c r="C46" s="8" t="s">
        <v>614</v>
      </c>
      <c r="D46" s="8" t="s">
        <v>41</v>
      </c>
      <c r="E46" s="9" t="s">
        <v>286</v>
      </c>
      <c r="F46" s="10">
        <v>2</v>
      </c>
      <c r="G46" s="11"/>
      <c r="H46" s="4"/>
      <c r="I46" s="26">
        <f t="shared" si="0"/>
        <v>0</v>
      </c>
      <c r="J46" s="27">
        <f t="shared" si="2"/>
        <v>0</v>
      </c>
      <c r="K46" s="27">
        <f t="shared" si="1"/>
        <v>0</v>
      </c>
    </row>
    <row r="47" spans="1:11" ht="24">
      <c r="A47" s="40">
        <v>6</v>
      </c>
      <c r="B47" s="18" t="s">
        <v>352</v>
      </c>
      <c r="C47" s="8" t="s">
        <v>614</v>
      </c>
      <c r="D47" s="8" t="s">
        <v>41</v>
      </c>
      <c r="E47" s="9" t="s">
        <v>287</v>
      </c>
      <c r="F47" s="10">
        <v>3</v>
      </c>
      <c r="G47" s="11"/>
      <c r="H47" s="4">
        <v>1</v>
      </c>
      <c r="I47" s="26">
        <f t="shared" si="0"/>
        <v>3</v>
      </c>
      <c r="J47" s="27">
        <f t="shared" si="2"/>
        <v>0</v>
      </c>
      <c r="K47" s="27">
        <f t="shared" si="1"/>
        <v>1</v>
      </c>
    </row>
    <row r="48" spans="1:11" ht="47.25">
      <c r="A48" s="40">
        <v>6</v>
      </c>
      <c r="B48" s="18" t="s">
        <v>353</v>
      </c>
      <c r="C48" s="8" t="s">
        <v>614</v>
      </c>
      <c r="D48" s="8" t="s">
        <v>41</v>
      </c>
      <c r="E48" s="9" t="s">
        <v>156</v>
      </c>
      <c r="F48" s="10">
        <v>4</v>
      </c>
      <c r="G48" s="11" t="s">
        <v>194</v>
      </c>
      <c r="H48" s="4">
        <v>0.8</v>
      </c>
      <c r="I48" s="26">
        <f t="shared" si="0"/>
        <v>3.2</v>
      </c>
      <c r="J48" s="27">
        <f t="shared" si="2"/>
        <v>1</v>
      </c>
      <c r="K48" s="27">
        <f t="shared" si="1"/>
        <v>0</v>
      </c>
    </row>
    <row r="49" spans="1:11" ht="71.25">
      <c r="A49" s="40">
        <v>6</v>
      </c>
      <c r="B49" s="18" t="s">
        <v>354</v>
      </c>
      <c r="C49" s="8" t="s">
        <v>614</v>
      </c>
      <c r="D49" s="8" t="s">
        <v>41</v>
      </c>
      <c r="E49" s="9" t="s">
        <v>32</v>
      </c>
      <c r="F49" s="10">
        <v>5</v>
      </c>
      <c r="G49" s="11" t="s">
        <v>194</v>
      </c>
      <c r="H49" s="4"/>
      <c r="I49" s="26">
        <f t="shared" si="0"/>
        <v>0</v>
      </c>
      <c r="J49" s="27">
        <f t="shared" si="2"/>
        <v>0</v>
      </c>
      <c r="K49" s="27">
        <f t="shared" si="1"/>
        <v>0</v>
      </c>
    </row>
    <row r="50" spans="1:11" ht="36">
      <c r="A50" s="40">
        <v>6</v>
      </c>
      <c r="B50" s="18" t="s">
        <v>355</v>
      </c>
      <c r="C50" s="8" t="s">
        <v>614</v>
      </c>
      <c r="D50" s="8" t="s">
        <v>41</v>
      </c>
      <c r="E50" s="9" t="s">
        <v>629</v>
      </c>
      <c r="F50" s="10">
        <v>6</v>
      </c>
      <c r="G50" s="11"/>
      <c r="H50" s="4"/>
      <c r="I50" s="26">
        <f t="shared" si="0"/>
        <v>0</v>
      </c>
      <c r="J50" s="27">
        <f t="shared" si="2"/>
        <v>0</v>
      </c>
      <c r="K50" s="27">
        <f t="shared" si="1"/>
        <v>0</v>
      </c>
    </row>
    <row r="51" spans="1:11" ht="13.5">
      <c r="A51" s="40">
        <v>6</v>
      </c>
      <c r="B51" s="18" t="s">
        <v>356</v>
      </c>
      <c r="C51" s="8" t="s">
        <v>614</v>
      </c>
      <c r="D51" s="8" t="s">
        <v>41</v>
      </c>
      <c r="E51" s="9" t="s">
        <v>33</v>
      </c>
      <c r="F51" s="10">
        <v>7</v>
      </c>
      <c r="G51" s="11" t="s">
        <v>194</v>
      </c>
      <c r="H51" s="4"/>
      <c r="I51" s="26">
        <f t="shared" si="0"/>
        <v>0</v>
      </c>
      <c r="J51" s="27">
        <f t="shared" si="2"/>
        <v>0</v>
      </c>
      <c r="K51" s="27">
        <f t="shared" si="1"/>
        <v>0</v>
      </c>
    </row>
    <row r="52" spans="1:11" ht="12">
      <c r="A52" s="40">
        <v>7</v>
      </c>
      <c r="B52" s="18" t="s">
        <v>357</v>
      </c>
      <c r="C52" s="8" t="s">
        <v>614</v>
      </c>
      <c r="D52" s="11" t="s">
        <v>153</v>
      </c>
      <c r="E52" s="12" t="s">
        <v>639</v>
      </c>
      <c r="F52" s="10">
        <v>0</v>
      </c>
      <c r="G52" s="11"/>
      <c r="H52" s="4"/>
      <c r="I52" s="26">
        <f t="shared" si="0"/>
        <v>0</v>
      </c>
      <c r="J52" s="27">
        <f t="shared" si="2"/>
        <v>0</v>
      </c>
      <c r="K52" s="27">
        <f t="shared" si="1"/>
        <v>0</v>
      </c>
    </row>
    <row r="53" spans="1:11" ht="13.5">
      <c r="A53" s="40">
        <v>7</v>
      </c>
      <c r="B53" s="18" t="s">
        <v>358</v>
      </c>
      <c r="C53" s="8" t="s">
        <v>614</v>
      </c>
      <c r="D53" s="8" t="s">
        <v>153</v>
      </c>
      <c r="E53" s="9" t="s">
        <v>203</v>
      </c>
      <c r="F53" s="10">
        <v>1</v>
      </c>
      <c r="G53" s="13"/>
      <c r="H53" s="4"/>
      <c r="I53" s="26">
        <f t="shared" si="0"/>
        <v>0</v>
      </c>
      <c r="J53" s="27">
        <f t="shared" si="2"/>
        <v>0</v>
      </c>
      <c r="K53" s="27">
        <f t="shared" si="1"/>
        <v>0</v>
      </c>
    </row>
    <row r="54" spans="1:11" ht="13.5">
      <c r="A54" s="40">
        <v>7</v>
      </c>
      <c r="B54" s="18" t="s">
        <v>359</v>
      </c>
      <c r="C54" s="8" t="s">
        <v>614</v>
      </c>
      <c r="D54" s="8" t="s">
        <v>153</v>
      </c>
      <c r="E54" s="9" t="s">
        <v>618</v>
      </c>
      <c r="F54" s="10">
        <v>2</v>
      </c>
      <c r="G54" s="11"/>
      <c r="H54" s="4"/>
      <c r="I54" s="26">
        <f t="shared" si="0"/>
        <v>0</v>
      </c>
      <c r="J54" s="27">
        <f t="shared" si="2"/>
        <v>0</v>
      </c>
      <c r="K54" s="27">
        <f t="shared" si="1"/>
        <v>0</v>
      </c>
    </row>
    <row r="55" spans="1:11" ht="22.5">
      <c r="A55" s="40">
        <v>7</v>
      </c>
      <c r="B55" s="18" t="s">
        <v>360</v>
      </c>
      <c r="C55" s="8" t="s">
        <v>614</v>
      </c>
      <c r="D55" s="8" t="s">
        <v>153</v>
      </c>
      <c r="E55" s="9" t="s">
        <v>34</v>
      </c>
      <c r="F55" s="10">
        <v>3</v>
      </c>
      <c r="G55" s="11"/>
      <c r="H55" s="4">
        <v>1</v>
      </c>
      <c r="I55" s="26">
        <f t="shared" si="0"/>
        <v>3</v>
      </c>
      <c r="J55" s="27">
        <f t="shared" si="2"/>
        <v>0</v>
      </c>
      <c r="K55" s="27">
        <f t="shared" si="1"/>
        <v>1</v>
      </c>
    </row>
    <row r="56" spans="1:11" ht="22.5">
      <c r="A56" s="40">
        <v>7</v>
      </c>
      <c r="B56" s="18" t="s">
        <v>361</v>
      </c>
      <c r="C56" s="8" t="s">
        <v>614</v>
      </c>
      <c r="D56" s="8" t="s">
        <v>153</v>
      </c>
      <c r="E56" s="9" t="s">
        <v>204</v>
      </c>
      <c r="F56" s="10">
        <v>4</v>
      </c>
      <c r="G56" s="11" t="s">
        <v>194</v>
      </c>
      <c r="H56" s="4">
        <v>0.5</v>
      </c>
      <c r="I56" s="26">
        <f t="shared" si="0"/>
        <v>2</v>
      </c>
      <c r="J56" s="27">
        <f t="shared" si="2"/>
        <v>0</v>
      </c>
      <c r="K56" s="27">
        <f t="shared" si="1"/>
        <v>0</v>
      </c>
    </row>
    <row r="57" spans="1:11" ht="35.25">
      <c r="A57" s="40">
        <v>7</v>
      </c>
      <c r="B57" s="18" t="s">
        <v>362</v>
      </c>
      <c r="C57" s="8" t="s">
        <v>614</v>
      </c>
      <c r="D57" s="8" t="s">
        <v>153</v>
      </c>
      <c r="E57" s="9" t="s">
        <v>35</v>
      </c>
      <c r="F57" s="10">
        <v>5</v>
      </c>
      <c r="G57" s="13"/>
      <c r="H57" s="4"/>
      <c r="I57" s="26">
        <f t="shared" si="0"/>
        <v>0</v>
      </c>
      <c r="J57" s="27">
        <f t="shared" si="2"/>
        <v>0</v>
      </c>
      <c r="K57" s="27">
        <f t="shared" si="1"/>
        <v>0</v>
      </c>
    </row>
    <row r="58" spans="1:11" ht="22.5">
      <c r="A58" s="40">
        <v>7</v>
      </c>
      <c r="B58" s="18" t="s">
        <v>363</v>
      </c>
      <c r="C58" s="8" t="s">
        <v>614</v>
      </c>
      <c r="D58" s="8" t="s">
        <v>153</v>
      </c>
      <c r="E58" s="9" t="s">
        <v>36</v>
      </c>
      <c r="F58" s="10">
        <v>6</v>
      </c>
      <c r="G58" s="11"/>
      <c r="H58" s="4"/>
      <c r="I58" s="26">
        <f t="shared" si="0"/>
        <v>0</v>
      </c>
      <c r="J58" s="27">
        <f t="shared" si="2"/>
        <v>0</v>
      </c>
      <c r="K58" s="27">
        <f t="shared" si="1"/>
        <v>0</v>
      </c>
    </row>
    <row r="59" spans="1:11" ht="22.5">
      <c r="A59" s="40">
        <v>7</v>
      </c>
      <c r="B59" s="18" t="s">
        <v>364</v>
      </c>
      <c r="C59" s="8" t="s">
        <v>614</v>
      </c>
      <c r="D59" s="8" t="s">
        <v>153</v>
      </c>
      <c r="E59" s="9" t="s">
        <v>37</v>
      </c>
      <c r="F59" s="10">
        <v>7</v>
      </c>
      <c r="G59" s="11" t="s">
        <v>194</v>
      </c>
      <c r="H59" s="4"/>
      <c r="I59" s="26">
        <f t="shared" si="0"/>
        <v>0</v>
      </c>
      <c r="J59" s="27">
        <f t="shared" si="2"/>
        <v>0</v>
      </c>
      <c r="K59" s="27">
        <f t="shared" si="1"/>
        <v>0</v>
      </c>
    </row>
    <row r="60" spans="1:11" ht="12">
      <c r="A60" s="40">
        <v>8</v>
      </c>
      <c r="B60" s="18" t="s">
        <v>365</v>
      </c>
      <c r="C60" s="8" t="s">
        <v>205</v>
      </c>
      <c r="D60" s="14" t="s">
        <v>154</v>
      </c>
      <c r="E60" s="9" t="s">
        <v>38</v>
      </c>
      <c r="F60" s="10">
        <v>0</v>
      </c>
      <c r="G60" s="11"/>
      <c r="H60" s="4"/>
      <c r="I60" s="26">
        <f t="shared" si="0"/>
        <v>0</v>
      </c>
      <c r="J60" s="27">
        <f t="shared" si="2"/>
        <v>0</v>
      </c>
      <c r="K60" s="27">
        <f t="shared" si="1"/>
        <v>0</v>
      </c>
    </row>
    <row r="61" spans="1:11" ht="22.5">
      <c r="A61" s="40">
        <v>8</v>
      </c>
      <c r="B61" s="18" t="s">
        <v>366</v>
      </c>
      <c r="C61" s="8" t="s">
        <v>205</v>
      </c>
      <c r="D61" s="14" t="s">
        <v>154</v>
      </c>
      <c r="E61" s="9" t="s">
        <v>42</v>
      </c>
      <c r="F61" s="10">
        <v>1</v>
      </c>
      <c r="G61" s="11" t="s">
        <v>194</v>
      </c>
      <c r="H61" s="4"/>
      <c r="I61" s="26">
        <f t="shared" si="0"/>
        <v>0</v>
      </c>
      <c r="J61" s="27">
        <f t="shared" si="2"/>
        <v>0</v>
      </c>
      <c r="K61" s="27">
        <f t="shared" si="1"/>
        <v>0</v>
      </c>
    </row>
    <row r="62" spans="1:11" ht="13.5">
      <c r="A62" s="40">
        <v>8</v>
      </c>
      <c r="B62" s="18" t="s">
        <v>367</v>
      </c>
      <c r="C62" s="8" t="s">
        <v>205</v>
      </c>
      <c r="D62" s="14" t="s">
        <v>154</v>
      </c>
      <c r="E62" s="9" t="s">
        <v>51</v>
      </c>
      <c r="F62" s="10">
        <v>2</v>
      </c>
      <c r="G62" s="11" t="s">
        <v>194</v>
      </c>
      <c r="H62" s="4"/>
      <c r="I62" s="26">
        <f t="shared" si="0"/>
        <v>0</v>
      </c>
      <c r="J62" s="27">
        <f t="shared" si="2"/>
        <v>0</v>
      </c>
      <c r="K62" s="27">
        <f t="shared" si="1"/>
        <v>0</v>
      </c>
    </row>
    <row r="63" spans="1:11" ht="33.75">
      <c r="A63" s="40">
        <v>8</v>
      </c>
      <c r="B63" s="18" t="s">
        <v>368</v>
      </c>
      <c r="C63" s="8" t="s">
        <v>205</v>
      </c>
      <c r="D63" s="14" t="s">
        <v>154</v>
      </c>
      <c r="E63" s="9" t="s">
        <v>53</v>
      </c>
      <c r="F63" s="10">
        <v>3</v>
      </c>
      <c r="G63" s="11" t="s">
        <v>194</v>
      </c>
      <c r="H63" s="4">
        <v>1</v>
      </c>
      <c r="I63" s="26">
        <f t="shared" si="0"/>
        <v>3</v>
      </c>
      <c r="J63" s="27">
        <f t="shared" si="2"/>
        <v>1</v>
      </c>
      <c r="K63" s="27">
        <f t="shared" si="1"/>
        <v>0</v>
      </c>
    </row>
    <row r="64" spans="1:11" ht="35.25">
      <c r="A64" s="40">
        <v>8</v>
      </c>
      <c r="B64" s="18" t="s">
        <v>369</v>
      </c>
      <c r="C64" s="8" t="s">
        <v>205</v>
      </c>
      <c r="D64" s="14" t="s">
        <v>154</v>
      </c>
      <c r="E64" s="9" t="s">
        <v>52</v>
      </c>
      <c r="F64" s="10">
        <v>4</v>
      </c>
      <c r="G64" s="13"/>
      <c r="H64" s="4">
        <v>0.8</v>
      </c>
      <c r="I64" s="26">
        <f t="shared" si="0"/>
        <v>3.2</v>
      </c>
      <c r="J64" s="27">
        <f t="shared" si="2"/>
        <v>0</v>
      </c>
      <c r="K64" s="27">
        <f t="shared" si="1"/>
        <v>1</v>
      </c>
    </row>
    <row r="65" spans="1:11" ht="57" customHeight="1">
      <c r="A65" s="40">
        <v>8</v>
      </c>
      <c r="B65" s="18" t="s">
        <v>370</v>
      </c>
      <c r="C65" s="8" t="s">
        <v>205</v>
      </c>
      <c r="D65" s="14" t="s">
        <v>154</v>
      </c>
      <c r="E65" s="9" t="s">
        <v>55</v>
      </c>
      <c r="F65" s="10" t="s">
        <v>206</v>
      </c>
      <c r="G65" s="13"/>
      <c r="H65" s="4"/>
      <c r="I65" s="26">
        <f t="shared" si="0"/>
        <v>0</v>
      </c>
      <c r="J65" s="27">
        <f t="shared" si="2"/>
        <v>0</v>
      </c>
      <c r="K65" s="27">
        <f t="shared" si="1"/>
        <v>0</v>
      </c>
    </row>
    <row r="66" spans="1:11" ht="13.5">
      <c r="A66" s="40">
        <v>8</v>
      </c>
      <c r="B66" s="18" t="s">
        <v>371</v>
      </c>
      <c r="C66" s="8" t="s">
        <v>205</v>
      </c>
      <c r="D66" s="14" t="s">
        <v>154</v>
      </c>
      <c r="E66" s="9" t="s">
        <v>43</v>
      </c>
      <c r="F66" s="10" t="s">
        <v>207</v>
      </c>
      <c r="G66" s="13"/>
      <c r="H66" s="4"/>
      <c r="I66" s="26">
        <f t="shared" si="0"/>
        <v>0</v>
      </c>
      <c r="J66" s="27">
        <f t="shared" si="2"/>
        <v>0</v>
      </c>
      <c r="K66" s="27">
        <f t="shared" si="1"/>
        <v>0</v>
      </c>
    </row>
    <row r="67" spans="1:11" ht="33" customHeight="1">
      <c r="A67" s="40">
        <v>8</v>
      </c>
      <c r="B67" s="18" t="s">
        <v>372</v>
      </c>
      <c r="C67" s="8" t="s">
        <v>205</v>
      </c>
      <c r="D67" s="14" t="s">
        <v>154</v>
      </c>
      <c r="E67" s="9" t="s">
        <v>54</v>
      </c>
      <c r="F67" s="10" t="s">
        <v>208</v>
      </c>
      <c r="G67" s="13"/>
      <c r="H67" s="4"/>
      <c r="I67" s="26">
        <f t="shared" si="0"/>
        <v>0</v>
      </c>
      <c r="J67" s="27">
        <f t="shared" si="2"/>
        <v>0</v>
      </c>
      <c r="K67" s="27">
        <f t="shared" si="1"/>
        <v>0</v>
      </c>
    </row>
    <row r="68" spans="1:11" ht="12">
      <c r="A68" s="40">
        <v>9</v>
      </c>
      <c r="B68" s="18" t="s">
        <v>373</v>
      </c>
      <c r="C68" s="8" t="s">
        <v>205</v>
      </c>
      <c r="D68" s="8" t="s">
        <v>155</v>
      </c>
      <c r="E68" s="9" t="s">
        <v>56</v>
      </c>
      <c r="F68" s="10">
        <v>0</v>
      </c>
      <c r="G68" s="11"/>
      <c r="H68" s="4"/>
      <c r="I68" s="26">
        <f t="shared" si="0"/>
        <v>0</v>
      </c>
      <c r="J68" s="27">
        <f t="shared" si="2"/>
        <v>0</v>
      </c>
      <c r="K68" s="27">
        <f t="shared" si="1"/>
        <v>0</v>
      </c>
    </row>
    <row r="69" spans="1:11" ht="24">
      <c r="A69" s="40">
        <v>9</v>
      </c>
      <c r="B69" s="18" t="s">
        <v>374</v>
      </c>
      <c r="C69" s="8" t="s">
        <v>205</v>
      </c>
      <c r="D69" s="8" t="s">
        <v>155</v>
      </c>
      <c r="E69" s="9" t="s">
        <v>288</v>
      </c>
      <c r="F69" s="10">
        <v>1</v>
      </c>
      <c r="G69" s="11"/>
      <c r="H69" s="4"/>
      <c r="I69" s="26">
        <f t="shared" si="0"/>
        <v>0</v>
      </c>
      <c r="J69" s="27">
        <f t="shared" si="2"/>
        <v>0</v>
      </c>
      <c r="K69" s="27">
        <f aca="true" t="shared" si="3" ref="K69:K132">IF(AND(G69&lt;&gt;"基本",H69&gt;=50%),1,0)</f>
        <v>0</v>
      </c>
    </row>
    <row r="70" spans="1:11" ht="22.5">
      <c r="A70" s="40">
        <v>9</v>
      </c>
      <c r="B70" s="18" t="s">
        <v>375</v>
      </c>
      <c r="C70" s="8" t="s">
        <v>205</v>
      </c>
      <c r="D70" s="8" t="s">
        <v>155</v>
      </c>
      <c r="E70" s="9" t="s">
        <v>57</v>
      </c>
      <c r="F70" s="10">
        <v>2</v>
      </c>
      <c r="G70" s="11" t="s">
        <v>194</v>
      </c>
      <c r="H70" s="4"/>
      <c r="I70" s="26">
        <f t="shared" si="0"/>
        <v>0</v>
      </c>
      <c r="J70" s="27">
        <f t="shared" si="2"/>
        <v>0</v>
      </c>
      <c r="K70" s="27">
        <f t="shared" si="3"/>
        <v>0</v>
      </c>
    </row>
    <row r="71" spans="1:11" ht="24">
      <c r="A71" s="40">
        <v>9</v>
      </c>
      <c r="B71" s="18" t="s">
        <v>376</v>
      </c>
      <c r="C71" s="8" t="s">
        <v>205</v>
      </c>
      <c r="D71" s="8" t="s">
        <v>155</v>
      </c>
      <c r="E71" s="9" t="s">
        <v>58</v>
      </c>
      <c r="F71" s="10">
        <v>3</v>
      </c>
      <c r="G71" s="11" t="s">
        <v>194</v>
      </c>
      <c r="H71" s="4">
        <v>1</v>
      </c>
      <c r="I71" s="26">
        <f aca="true" t="shared" si="4" ref="I71:I136">F71*H71</f>
        <v>3</v>
      </c>
      <c r="J71" s="27">
        <f t="shared" si="2"/>
        <v>1</v>
      </c>
      <c r="K71" s="27">
        <f t="shared" si="3"/>
        <v>0</v>
      </c>
    </row>
    <row r="72" spans="1:11" ht="24">
      <c r="A72" s="40">
        <v>9</v>
      </c>
      <c r="B72" s="18" t="s">
        <v>377</v>
      </c>
      <c r="C72" s="8" t="s">
        <v>205</v>
      </c>
      <c r="D72" s="8" t="s">
        <v>155</v>
      </c>
      <c r="E72" s="9" t="s">
        <v>289</v>
      </c>
      <c r="F72" s="10">
        <v>4</v>
      </c>
      <c r="G72" s="11"/>
      <c r="H72" s="4">
        <v>1</v>
      </c>
      <c r="I72" s="26">
        <f t="shared" si="4"/>
        <v>4</v>
      </c>
      <c r="J72" s="27">
        <f aca="true" t="shared" si="5" ref="J72:J135">IF(AND(G72="基本",H72&gt;=80%),1,0)</f>
        <v>0</v>
      </c>
      <c r="K72" s="27">
        <f t="shared" si="3"/>
        <v>1</v>
      </c>
    </row>
    <row r="73" spans="1:11" ht="47.25">
      <c r="A73" s="40">
        <v>9</v>
      </c>
      <c r="B73" s="18" t="s">
        <v>378</v>
      </c>
      <c r="C73" s="8" t="s">
        <v>205</v>
      </c>
      <c r="D73" s="8" t="s">
        <v>155</v>
      </c>
      <c r="E73" s="9" t="s">
        <v>59</v>
      </c>
      <c r="F73" s="10">
        <v>5</v>
      </c>
      <c r="G73" s="11" t="s">
        <v>194</v>
      </c>
      <c r="H73" s="4"/>
      <c r="I73" s="26">
        <f t="shared" si="4"/>
        <v>0</v>
      </c>
      <c r="J73" s="27">
        <f t="shared" si="5"/>
        <v>0</v>
      </c>
      <c r="K73" s="27">
        <f t="shared" si="3"/>
        <v>0</v>
      </c>
    </row>
    <row r="74" spans="1:11" ht="45">
      <c r="A74" s="40">
        <v>9</v>
      </c>
      <c r="B74" s="18" t="s">
        <v>379</v>
      </c>
      <c r="C74" s="8" t="s">
        <v>205</v>
      </c>
      <c r="D74" s="8" t="s">
        <v>155</v>
      </c>
      <c r="E74" s="9" t="s">
        <v>44</v>
      </c>
      <c r="F74" s="10">
        <v>6</v>
      </c>
      <c r="G74" s="11" t="s">
        <v>194</v>
      </c>
      <c r="H74" s="4"/>
      <c r="I74" s="26">
        <f t="shared" si="4"/>
        <v>0</v>
      </c>
      <c r="J74" s="27">
        <f t="shared" si="5"/>
        <v>0</v>
      </c>
      <c r="K74" s="27">
        <f t="shared" si="3"/>
        <v>0</v>
      </c>
    </row>
    <row r="75" spans="1:11" ht="22.5">
      <c r="A75" s="40">
        <v>9</v>
      </c>
      <c r="B75" s="18" t="s">
        <v>380</v>
      </c>
      <c r="C75" s="8" t="s">
        <v>205</v>
      </c>
      <c r="D75" s="8" t="s">
        <v>155</v>
      </c>
      <c r="E75" s="9" t="s">
        <v>60</v>
      </c>
      <c r="F75" s="10">
        <v>7</v>
      </c>
      <c r="G75" s="11" t="s">
        <v>194</v>
      </c>
      <c r="H75" s="4"/>
      <c r="I75" s="26">
        <f t="shared" si="4"/>
        <v>0</v>
      </c>
      <c r="J75" s="27">
        <f t="shared" si="5"/>
        <v>0</v>
      </c>
      <c r="K75" s="27">
        <f t="shared" si="3"/>
        <v>0</v>
      </c>
    </row>
    <row r="76" spans="1:11" ht="12">
      <c r="A76" s="40">
        <v>10</v>
      </c>
      <c r="B76" s="18" t="s">
        <v>381</v>
      </c>
      <c r="C76" s="8" t="s">
        <v>205</v>
      </c>
      <c r="D76" s="8" t="s">
        <v>209</v>
      </c>
      <c r="E76" s="9" t="s">
        <v>210</v>
      </c>
      <c r="F76" s="10">
        <v>0</v>
      </c>
      <c r="G76" s="11"/>
      <c r="H76" s="4"/>
      <c r="I76" s="26">
        <f t="shared" si="4"/>
        <v>0</v>
      </c>
      <c r="J76" s="27">
        <f t="shared" si="5"/>
        <v>0</v>
      </c>
      <c r="K76" s="27">
        <f t="shared" si="3"/>
        <v>0</v>
      </c>
    </row>
    <row r="77" spans="1:11" ht="24">
      <c r="A77" s="40">
        <v>10</v>
      </c>
      <c r="B77" s="18" t="s">
        <v>382</v>
      </c>
      <c r="C77" s="8" t="s">
        <v>205</v>
      </c>
      <c r="D77" s="8" t="s">
        <v>209</v>
      </c>
      <c r="E77" s="9" t="s">
        <v>157</v>
      </c>
      <c r="F77" s="10" t="s">
        <v>211</v>
      </c>
      <c r="G77" s="11"/>
      <c r="H77" s="4"/>
      <c r="I77" s="26">
        <f t="shared" si="4"/>
        <v>0</v>
      </c>
      <c r="J77" s="27">
        <f t="shared" si="5"/>
        <v>0</v>
      </c>
      <c r="K77" s="27">
        <f t="shared" si="3"/>
        <v>0</v>
      </c>
    </row>
    <row r="78" spans="1:11" ht="22.5">
      <c r="A78" s="40">
        <v>10</v>
      </c>
      <c r="B78" s="18" t="s">
        <v>383</v>
      </c>
      <c r="C78" s="8" t="s">
        <v>205</v>
      </c>
      <c r="D78" s="8" t="s">
        <v>209</v>
      </c>
      <c r="E78" s="9" t="s">
        <v>619</v>
      </c>
      <c r="F78" s="10">
        <v>2</v>
      </c>
      <c r="G78" s="11"/>
      <c r="H78" s="4"/>
      <c r="I78" s="26">
        <f t="shared" si="4"/>
        <v>0</v>
      </c>
      <c r="J78" s="27">
        <f t="shared" si="5"/>
        <v>0</v>
      </c>
      <c r="K78" s="27">
        <f t="shared" si="3"/>
        <v>0</v>
      </c>
    </row>
    <row r="79" spans="1:11" ht="47.25">
      <c r="A79" s="40">
        <v>10</v>
      </c>
      <c r="B79" s="18" t="s">
        <v>384</v>
      </c>
      <c r="C79" s="8" t="s">
        <v>205</v>
      </c>
      <c r="D79" s="8" t="s">
        <v>209</v>
      </c>
      <c r="E79" s="9" t="s">
        <v>290</v>
      </c>
      <c r="F79" s="10" t="s">
        <v>212</v>
      </c>
      <c r="G79" s="11"/>
      <c r="H79" s="4">
        <v>0.8</v>
      </c>
      <c r="I79" s="26">
        <f t="shared" si="4"/>
        <v>2.4000000000000004</v>
      </c>
      <c r="J79" s="27">
        <f t="shared" si="5"/>
        <v>0</v>
      </c>
      <c r="K79" s="27">
        <f t="shared" si="3"/>
        <v>1</v>
      </c>
    </row>
    <row r="80" spans="1:11" ht="24">
      <c r="A80" s="40">
        <v>10</v>
      </c>
      <c r="B80" s="18" t="s">
        <v>385</v>
      </c>
      <c r="C80" s="8" t="s">
        <v>205</v>
      </c>
      <c r="D80" s="8" t="s">
        <v>209</v>
      </c>
      <c r="E80" s="9" t="s">
        <v>61</v>
      </c>
      <c r="F80" s="10">
        <v>4</v>
      </c>
      <c r="G80" s="11" t="s">
        <v>194</v>
      </c>
      <c r="H80" s="4">
        <v>0.7</v>
      </c>
      <c r="I80" s="26">
        <f t="shared" si="4"/>
        <v>2.8</v>
      </c>
      <c r="J80" s="27">
        <f t="shared" si="5"/>
        <v>0</v>
      </c>
      <c r="K80" s="27">
        <f t="shared" si="3"/>
        <v>0</v>
      </c>
    </row>
    <row r="81" spans="1:11" ht="56.25">
      <c r="A81" s="40">
        <v>10</v>
      </c>
      <c r="B81" s="18" t="s">
        <v>386</v>
      </c>
      <c r="C81" s="8" t="s">
        <v>205</v>
      </c>
      <c r="D81" s="8" t="s">
        <v>209</v>
      </c>
      <c r="E81" s="9" t="s">
        <v>62</v>
      </c>
      <c r="F81" s="10">
        <v>5</v>
      </c>
      <c r="G81" s="11" t="s">
        <v>194</v>
      </c>
      <c r="H81" s="4"/>
      <c r="I81" s="26">
        <f t="shared" si="4"/>
        <v>0</v>
      </c>
      <c r="J81" s="27">
        <f t="shared" si="5"/>
        <v>0</v>
      </c>
      <c r="K81" s="27">
        <f t="shared" si="3"/>
        <v>0</v>
      </c>
    </row>
    <row r="82" spans="1:11" ht="90">
      <c r="A82" s="40">
        <v>10</v>
      </c>
      <c r="B82" s="18" t="s">
        <v>387</v>
      </c>
      <c r="C82" s="8" t="s">
        <v>205</v>
      </c>
      <c r="D82" s="8" t="s">
        <v>209</v>
      </c>
      <c r="E82" s="9" t="s">
        <v>649</v>
      </c>
      <c r="F82" s="10">
        <v>6</v>
      </c>
      <c r="G82" s="11" t="s">
        <v>194</v>
      </c>
      <c r="H82" s="4"/>
      <c r="I82" s="26">
        <f t="shared" si="4"/>
        <v>0</v>
      </c>
      <c r="J82" s="27">
        <f t="shared" si="5"/>
        <v>0</v>
      </c>
      <c r="K82" s="27">
        <f t="shared" si="3"/>
        <v>0</v>
      </c>
    </row>
    <row r="83" spans="1:11" ht="22.5">
      <c r="A83" s="40">
        <v>10</v>
      </c>
      <c r="B83" s="18" t="s">
        <v>388</v>
      </c>
      <c r="C83" s="8" t="s">
        <v>205</v>
      </c>
      <c r="D83" s="8" t="s">
        <v>209</v>
      </c>
      <c r="E83" s="9" t="s">
        <v>63</v>
      </c>
      <c r="F83" s="10">
        <v>7</v>
      </c>
      <c r="G83" s="13"/>
      <c r="H83" s="4"/>
      <c r="I83" s="26">
        <f t="shared" si="4"/>
        <v>0</v>
      </c>
      <c r="J83" s="27">
        <f t="shared" si="5"/>
        <v>0</v>
      </c>
      <c r="K83" s="27">
        <f t="shared" si="3"/>
        <v>0</v>
      </c>
    </row>
    <row r="84" spans="1:11" ht="12">
      <c r="A84" s="40">
        <v>11</v>
      </c>
      <c r="B84" s="18" t="s">
        <v>389</v>
      </c>
      <c r="C84" s="8" t="s">
        <v>620</v>
      </c>
      <c r="D84" s="8" t="s">
        <v>621</v>
      </c>
      <c r="E84" s="9" t="s">
        <v>213</v>
      </c>
      <c r="F84" s="10">
        <v>0</v>
      </c>
      <c r="G84" s="11"/>
      <c r="H84" s="4"/>
      <c r="I84" s="26">
        <f t="shared" si="4"/>
        <v>0</v>
      </c>
      <c r="J84" s="27">
        <f t="shared" si="5"/>
        <v>0</v>
      </c>
      <c r="K84" s="27">
        <f t="shared" si="3"/>
        <v>0</v>
      </c>
    </row>
    <row r="85" spans="1:11" ht="33.75">
      <c r="A85" s="40">
        <v>11</v>
      </c>
      <c r="B85" s="18" t="s">
        <v>390</v>
      </c>
      <c r="C85" s="8" t="s">
        <v>620</v>
      </c>
      <c r="D85" s="8" t="s">
        <v>621</v>
      </c>
      <c r="E85" s="9" t="s">
        <v>64</v>
      </c>
      <c r="F85" s="10">
        <v>1</v>
      </c>
      <c r="G85" s="11" t="s">
        <v>194</v>
      </c>
      <c r="H85" s="4"/>
      <c r="I85" s="26">
        <f t="shared" si="4"/>
        <v>0</v>
      </c>
      <c r="J85" s="27">
        <f t="shared" si="5"/>
        <v>0</v>
      </c>
      <c r="K85" s="27">
        <f t="shared" si="3"/>
        <v>0</v>
      </c>
    </row>
    <row r="86" spans="1:11" ht="24">
      <c r="A86" s="40">
        <v>11</v>
      </c>
      <c r="B86" s="18" t="s">
        <v>391</v>
      </c>
      <c r="C86" s="8" t="s">
        <v>620</v>
      </c>
      <c r="D86" s="8" t="s">
        <v>621</v>
      </c>
      <c r="E86" s="15" t="s">
        <v>80</v>
      </c>
      <c r="F86" s="10">
        <v>2</v>
      </c>
      <c r="G86" s="11"/>
      <c r="H86" s="4"/>
      <c r="I86" s="26">
        <f t="shared" si="4"/>
        <v>0</v>
      </c>
      <c r="J86" s="27">
        <f t="shared" si="5"/>
        <v>0</v>
      </c>
      <c r="K86" s="27">
        <f t="shared" si="3"/>
        <v>0</v>
      </c>
    </row>
    <row r="87" spans="1:11" ht="45">
      <c r="A87" s="40">
        <v>11</v>
      </c>
      <c r="B87" s="18" t="s">
        <v>392</v>
      </c>
      <c r="C87" s="8" t="s">
        <v>620</v>
      </c>
      <c r="D87" s="8" t="s">
        <v>621</v>
      </c>
      <c r="E87" s="9" t="s">
        <v>81</v>
      </c>
      <c r="F87" s="10">
        <v>3</v>
      </c>
      <c r="G87" s="11" t="s">
        <v>194</v>
      </c>
      <c r="H87" s="4">
        <v>1</v>
      </c>
      <c r="I87" s="26">
        <f t="shared" si="4"/>
        <v>3</v>
      </c>
      <c r="J87" s="27">
        <f t="shared" si="5"/>
        <v>1</v>
      </c>
      <c r="K87" s="27">
        <f t="shared" si="3"/>
        <v>0</v>
      </c>
    </row>
    <row r="88" spans="1:11" ht="24">
      <c r="A88" s="40">
        <v>11</v>
      </c>
      <c r="B88" s="18" t="s">
        <v>393</v>
      </c>
      <c r="C88" s="8" t="s">
        <v>620</v>
      </c>
      <c r="D88" s="8" t="s">
        <v>621</v>
      </c>
      <c r="E88" s="9" t="s">
        <v>83</v>
      </c>
      <c r="F88" s="10">
        <v>4</v>
      </c>
      <c r="G88" s="11" t="s">
        <v>194</v>
      </c>
      <c r="H88" s="4">
        <v>1</v>
      </c>
      <c r="I88" s="26">
        <f t="shared" si="4"/>
        <v>4</v>
      </c>
      <c r="J88" s="27">
        <f t="shared" si="5"/>
        <v>1</v>
      </c>
      <c r="K88" s="27">
        <f t="shared" si="3"/>
        <v>0</v>
      </c>
    </row>
    <row r="89" spans="1:11" ht="56.25">
      <c r="A89" s="40">
        <v>11</v>
      </c>
      <c r="B89" s="18" t="s">
        <v>394</v>
      </c>
      <c r="C89" s="8" t="s">
        <v>620</v>
      </c>
      <c r="D89" s="8" t="s">
        <v>621</v>
      </c>
      <c r="E89" s="9" t="s">
        <v>45</v>
      </c>
      <c r="F89" s="10">
        <v>5</v>
      </c>
      <c r="G89" s="11" t="s">
        <v>194</v>
      </c>
      <c r="H89" s="4"/>
      <c r="I89" s="26">
        <f t="shared" si="4"/>
        <v>0</v>
      </c>
      <c r="J89" s="27">
        <f t="shared" si="5"/>
        <v>0</v>
      </c>
      <c r="K89" s="27">
        <f t="shared" si="3"/>
        <v>0</v>
      </c>
    </row>
    <row r="90" spans="1:11" ht="36">
      <c r="A90" s="40">
        <v>11</v>
      </c>
      <c r="B90" s="18" t="s">
        <v>395</v>
      </c>
      <c r="C90" s="8" t="s">
        <v>620</v>
      </c>
      <c r="D90" s="8" t="s">
        <v>621</v>
      </c>
      <c r="E90" s="9" t="s">
        <v>84</v>
      </c>
      <c r="F90" s="10">
        <v>6</v>
      </c>
      <c r="G90" s="11" t="s">
        <v>194</v>
      </c>
      <c r="H90" s="4"/>
      <c r="I90" s="26">
        <f t="shared" si="4"/>
        <v>0</v>
      </c>
      <c r="J90" s="27">
        <f t="shared" si="5"/>
        <v>0</v>
      </c>
      <c r="K90" s="27">
        <f t="shared" si="3"/>
        <v>0</v>
      </c>
    </row>
    <row r="91" spans="1:11" ht="35.25">
      <c r="A91" s="40">
        <v>11</v>
      </c>
      <c r="B91" s="18" t="s">
        <v>396</v>
      </c>
      <c r="C91" s="8" t="s">
        <v>620</v>
      </c>
      <c r="D91" s="8" t="s">
        <v>621</v>
      </c>
      <c r="E91" s="9" t="s">
        <v>85</v>
      </c>
      <c r="F91" s="10">
        <v>7</v>
      </c>
      <c r="G91" s="11" t="s">
        <v>194</v>
      </c>
      <c r="H91" s="4"/>
      <c r="I91" s="26">
        <f t="shared" si="4"/>
        <v>0</v>
      </c>
      <c r="J91" s="27">
        <f t="shared" si="5"/>
        <v>0</v>
      </c>
      <c r="K91" s="27">
        <f t="shared" si="3"/>
        <v>0</v>
      </c>
    </row>
    <row r="92" spans="1:11" ht="22.5">
      <c r="A92" s="40">
        <v>12</v>
      </c>
      <c r="B92" s="18" t="s">
        <v>397</v>
      </c>
      <c r="C92" s="8" t="s">
        <v>620</v>
      </c>
      <c r="D92" s="8" t="s">
        <v>167</v>
      </c>
      <c r="E92" s="9" t="s">
        <v>214</v>
      </c>
      <c r="F92" s="10">
        <v>0</v>
      </c>
      <c r="G92" s="11"/>
      <c r="H92" s="4"/>
      <c r="I92" s="26">
        <f t="shared" si="4"/>
        <v>0</v>
      </c>
      <c r="J92" s="27">
        <f t="shared" si="5"/>
        <v>0</v>
      </c>
      <c r="K92" s="27">
        <f t="shared" si="3"/>
        <v>0</v>
      </c>
    </row>
    <row r="93" spans="1:11" ht="22.5">
      <c r="A93" s="40"/>
      <c r="B93" s="18"/>
      <c r="C93" s="8" t="s">
        <v>620</v>
      </c>
      <c r="D93" s="8" t="s">
        <v>167</v>
      </c>
      <c r="E93" s="9"/>
      <c r="F93" s="10">
        <v>1</v>
      </c>
      <c r="G93" s="11"/>
      <c r="H93" s="4"/>
      <c r="I93" s="26">
        <f t="shared" si="4"/>
        <v>0</v>
      </c>
      <c r="J93" s="27">
        <f t="shared" si="5"/>
        <v>0</v>
      </c>
      <c r="K93" s="27">
        <f t="shared" si="3"/>
        <v>0</v>
      </c>
    </row>
    <row r="94" spans="1:11" ht="22.5">
      <c r="A94" s="40">
        <v>12</v>
      </c>
      <c r="B94" s="18" t="s">
        <v>398</v>
      </c>
      <c r="C94" s="8" t="s">
        <v>620</v>
      </c>
      <c r="D94" s="8" t="s">
        <v>167</v>
      </c>
      <c r="E94" s="9" t="s">
        <v>215</v>
      </c>
      <c r="F94" s="10">
        <v>2</v>
      </c>
      <c r="G94" s="11"/>
      <c r="H94" s="4"/>
      <c r="I94" s="26">
        <f t="shared" si="4"/>
        <v>0</v>
      </c>
      <c r="J94" s="27">
        <f t="shared" si="5"/>
        <v>0</v>
      </c>
      <c r="K94" s="27">
        <f t="shared" si="3"/>
        <v>0</v>
      </c>
    </row>
    <row r="95" spans="1:11" ht="24">
      <c r="A95" s="40">
        <v>12</v>
      </c>
      <c r="B95" s="18" t="s">
        <v>399</v>
      </c>
      <c r="C95" s="8" t="s">
        <v>620</v>
      </c>
      <c r="D95" s="8" t="s">
        <v>167</v>
      </c>
      <c r="E95" s="9" t="s">
        <v>291</v>
      </c>
      <c r="F95" s="10">
        <v>3</v>
      </c>
      <c r="G95" s="11" t="s">
        <v>194</v>
      </c>
      <c r="H95" s="4">
        <v>1</v>
      </c>
      <c r="I95" s="26">
        <f t="shared" si="4"/>
        <v>3</v>
      </c>
      <c r="J95" s="27">
        <f t="shared" si="5"/>
        <v>1</v>
      </c>
      <c r="K95" s="27">
        <f t="shared" si="3"/>
        <v>0</v>
      </c>
    </row>
    <row r="96" spans="1:11" ht="36">
      <c r="A96" s="40">
        <v>12</v>
      </c>
      <c r="B96" s="18" t="s">
        <v>400</v>
      </c>
      <c r="C96" s="8" t="s">
        <v>620</v>
      </c>
      <c r="D96" s="8" t="s">
        <v>167</v>
      </c>
      <c r="E96" s="9" t="s">
        <v>86</v>
      </c>
      <c r="F96" s="10">
        <v>4</v>
      </c>
      <c r="G96" s="11"/>
      <c r="H96" s="4">
        <v>1</v>
      </c>
      <c r="I96" s="26">
        <f t="shared" si="4"/>
        <v>4</v>
      </c>
      <c r="J96" s="27">
        <f t="shared" si="5"/>
        <v>0</v>
      </c>
      <c r="K96" s="27">
        <f t="shared" si="3"/>
        <v>1</v>
      </c>
    </row>
    <row r="97" spans="1:11" ht="35.25">
      <c r="A97" s="40">
        <v>12</v>
      </c>
      <c r="B97" s="18" t="s">
        <v>401</v>
      </c>
      <c r="C97" s="8" t="s">
        <v>620</v>
      </c>
      <c r="D97" s="8" t="s">
        <v>167</v>
      </c>
      <c r="E97" s="9" t="s">
        <v>87</v>
      </c>
      <c r="F97" s="10">
        <v>5</v>
      </c>
      <c r="G97" s="11"/>
      <c r="H97" s="4"/>
      <c r="I97" s="26">
        <f t="shared" si="4"/>
        <v>0</v>
      </c>
      <c r="J97" s="27">
        <f t="shared" si="5"/>
        <v>0</v>
      </c>
      <c r="K97" s="27">
        <f t="shared" si="3"/>
        <v>0</v>
      </c>
    </row>
    <row r="98" spans="1:11" ht="35.25">
      <c r="A98" s="40">
        <v>12</v>
      </c>
      <c r="B98" s="18" t="s">
        <v>402</v>
      </c>
      <c r="C98" s="8" t="s">
        <v>620</v>
      </c>
      <c r="D98" s="8" t="s">
        <v>167</v>
      </c>
      <c r="E98" s="9" t="s">
        <v>88</v>
      </c>
      <c r="F98" s="10">
        <v>6</v>
      </c>
      <c r="G98" s="11" t="s">
        <v>194</v>
      </c>
      <c r="H98" s="4"/>
      <c r="I98" s="26">
        <f t="shared" si="4"/>
        <v>0</v>
      </c>
      <c r="J98" s="27">
        <f t="shared" si="5"/>
        <v>0</v>
      </c>
      <c r="K98" s="27">
        <f t="shared" si="3"/>
        <v>0</v>
      </c>
    </row>
    <row r="99" spans="1:11" ht="22.5">
      <c r="A99" s="40">
        <v>12</v>
      </c>
      <c r="B99" s="18" t="s">
        <v>403</v>
      </c>
      <c r="C99" s="8" t="s">
        <v>620</v>
      </c>
      <c r="D99" s="8" t="s">
        <v>167</v>
      </c>
      <c r="E99" s="9" t="s">
        <v>89</v>
      </c>
      <c r="F99" s="10">
        <v>7</v>
      </c>
      <c r="G99" s="13"/>
      <c r="H99" s="4"/>
      <c r="I99" s="26">
        <f t="shared" si="4"/>
        <v>0</v>
      </c>
      <c r="J99" s="27">
        <f t="shared" si="5"/>
        <v>0</v>
      </c>
      <c r="K99" s="27">
        <f t="shared" si="3"/>
        <v>0</v>
      </c>
    </row>
    <row r="100" spans="1:11" ht="22.5">
      <c r="A100" s="40">
        <v>13</v>
      </c>
      <c r="B100" s="18" t="s">
        <v>404</v>
      </c>
      <c r="C100" s="8" t="s">
        <v>620</v>
      </c>
      <c r="D100" s="8" t="s">
        <v>168</v>
      </c>
      <c r="E100" s="9" t="s">
        <v>216</v>
      </c>
      <c r="F100" s="10">
        <v>0</v>
      </c>
      <c r="G100" s="11"/>
      <c r="H100" s="4"/>
      <c r="I100" s="26">
        <f t="shared" si="4"/>
        <v>0</v>
      </c>
      <c r="J100" s="27">
        <f t="shared" si="5"/>
        <v>0</v>
      </c>
      <c r="K100" s="27">
        <f t="shared" si="3"/>
        <v>0</v>
      </c>
    </row>
    <row r="101" spans="1:11" ht="22.5">
      <c r="A101" s="40">
        <v>13</v>
      </c>
      <c r="B101" s="18" t="s">
        <v>405</v>
      </c>
      <c r="C101" s="8" t="s">
        <v>620</v>
      </c>
      <c r="D101" s="8" t="s">
        <v>168</v>
      </c>
      <c r="E101" s="9" t="s">
        <v>65</v>
      </c>
      <c r="F101" s="10">
        <v>1</v>
      </c>
      <c r="G101" s="13"/>
      <c r="H101" s="4"/>
      <c r="I101" s="26">
        <f t="shared" si="4"/>
        <v>0</v>
      </c>
      <c r="J101" s="27">
        <f t="shared" si="5"/>
        <v>0</v>
      </c>
      <c r="K101" s="27">
        <f t="shared" si="3"/>
        <v>0</v>
      </c>
    </row>
    <row r="102" spans="1:11" ht="33.75">
      <c r="A102" s="40">
        <v>13</v>
      </c>
      <c r="B102" s="18" t="s">
        <v>406</v>
      </c>
      <c r="C102" s="8" t="s">
        <v>620</v>
      </c>
      <c r="D102" s="8" t="s">
        <v>168</v>
      </c>
      <c r="E102" s="9" t="s">
        <v>66</v>
      </c>
      <c r="F102" s="10">
        <v>2</v>
      </c>
      <c r="G102" s="13"/>
      <c r="H102" s="4"/>
      <c r="I102" s="26">
        <f t="shared" si="4"/>
        <v>0</v>
      </c>
      <c r="J102" s="27">
        <f t="shared" si="5"/>
        <v>0</v>
      </c>
      <c r="K102" s="27">
        <f t="shared" si="3"/>
        <v>0</v>
      </c>
    </row>
    <row r="103" spans="1:11" ht="22.5">
      <c r="A103" s="40">
        <v>13</v>
      </c>
      <c r="B103" s="18" t="s">
        <v>407</v>
      </c>
      <c r="C103" s="8" t="s">
        <v>620</v>
      </c>
      <c r="D103" s="8" t="s">
        <v>168</v>
      </c>
      <c r="E103" s="9" t="s">
        <v>630</v>
      </c>
      <c r="F103" s="10">
        <v>3</v>
      </c>
      <c r="G103" s="11" t="s">
        <v>194</v>
      </c>
      <c r="H103" s="4">
        <v>1</v>
      </c>
      <c r="I103" s="26">
        <f t="shared" si="4"/>
        <v>3</v>
      </c>
      <c r="J103" s="27">
        <f t="shared" si="5"/>
        <v>1</v>
      </c>
      <c r="K103" s="27">
        <f t="shared" si="3"/>
        <v>0</v>
      </c>
    </row>
    <row r="104" spans="1:11" ht="45">
      <c r="A104" s="40">
        <v>13</v>
      </c>
      <c r="B104" s="18" t="s">
        <v>408</v>
      </c>
      <c r="C104" s="8" t="s">
        <v>620</v>
      </c>
      <c r="D104" s="8" t="s">
        <v>168</v>
      </c>
      <c r="E104" s="9" t="s">
        <v>622</v>
      </c>
      <c r="F104" s="10">
        <v>4</v>
      </c>
      <c r="G104" s="11" t="s">
        <v>194</v>
      </c>
      <c r="H104" s="4">
        <v>0.95</v>
      </c>
      <c r="I104" s="26">
        <f t="shared" si="4"/>
        <v>3.8</v>
      </c>
      <c r="J104" s="27">
        <f t="shared" si="5"/>
        <v>1</v>
      </c>
      <c r="K104" s="27">
        <f t="shared" si="3"/>
        <v>0</v>
      </c>
    </row>
    <row r="105" spans="1:11" ht="22.5">
      <c r="A105" s="40">
        <v>13</v>
      </c>
      <c r="B105" s="18" t="s">
        <v>409</v>
      </c>
      <c r="C105" s="8" t="s">
        <v>620</v>
      </c>
      <c r="D105" s="8" t="s">
        <v>168</v>
      </c>
      <c r="E105" s="9" t="s">
        <v>46</v>
      </c>
      <c r="F105" s="10">
        <v>5</v>
      </c>
      <c r="G105" s="11" t="s">
        <v>194</v>
      </c>
      <c r="H105" s="4"/>
      <c r="I105" s="26">
        <f t="shared" si="4"/>
        <v>0</v>
      </c>
      <c r="J105" s="27">
        <f t="shared" si="5"/>
        <v>0</v>
      </c>
      <c r="K105" s="27">
        <f t="shared" si="3"/>
        <v>0</v>
      </c>
    </row>
    <row r="106" spans="1:11" ht="45">
      <c r="A106" s="40">
        <v>13</v>
      </c>
      <c r="B106" s="18" t="s">
        <v>410</v>
      </c>
      <c r="C106" s="8" t="s">
        <v>620</v>
      </c>
      <c r="D106" s="8" t="s">
        <v>168</v>
      </c>
      <c r="E106" s="9" t="s">
        <v>18</v>
      </c>
      <c r="F106" s="10">
        <v>6</v>
      </c>
      <c r="G106" s="11"/>
      <c r="H106" s="4"/>
      <c r="I106" s="26">
        <f t="shared" si="4"/>
        <v>0</v>
      </c>
      <c r="J106" s="27">
        <f t="shared" si="5"/>
        <v>0</v>
      </c>
      <c r="K106" s="27">
        <f t="shared" si="3"/>
        <v>0</v>
      </c>
    </row>
    <row r="107" spans="1:11" ht="22.5">
      <c r="A107" s="40">
        <v>13</v>
      </c>
      <c r="B107" s="18" t="s">
        <v>411</v>
      </c>
      <c r="C107" s="8" t="s">
        <v>620</v>
      </c>
      <c r="D107" s="8" t="s">
        <v>168</v>
      </c>
      <c r="E107" s="9" t="s">
        <v>90</v>
      </c>
      <c r="F107" s="10">
        <v>7</v>
      </c>
      <c r="G107" s="11" t="s">
        <v>194</v>
      </c>
      <c r="H107" s="4"/>
      <c r="I107" s="26">
        <f t="shared" si="4"/>
        <v>0</v>
      </c>
      <c r="J107" s="27">
        <f t="shared" si="5"/>
        <v>0</v>
      </c>
      <c r="K107" s="27">
        <f t="shared" si="3"/>
        <v>0</v>
      </c>
    </row>
    <row r="108" spans="1:11" ht="22.5">
      <c r="A108" s="40">
        <v>14</v>
      </c>
      <c r="B108" s="18" t="s">
        <v>412</v>
      </c>
      <c r="C108" s="8" t="s">
        <v>620</v>
      </c>
      <c r="D108" s="8" t="s">
        <v>169</v>
      </c>
      <c r="E108" s="9" t="s">
        <v>217</v>
      </c>
      <c r="F108" s="10">
        <v>0</v>
      </c>
      <c r="G108" s="11"/>
      <c r="H108" s="4"/>
      <c r="I108" s="26">
        <f t="shared" si="4"/>
        <v>0</v>
      </c>
      <c r="J108" s="27">
        <f t="shared" si="5"/>
        <v>0</v>
      </c>
      <c r="K108" s="27">
        <f t="shared" si="3"/>
        <v>0</v>
      </c>
    </row>
    <row r="109" spans="1:11" ht="22.5">
      <c r="A109" s="40"/>
      <c r="B109" s="18"/>
      <c r="C109" s="8" t="s">
        <v>620</v>
      </c>
      <c r="D109" s="8" t="s">
        <v>169</v>
      </c>
      <c r="E109" s="9"/>
      <c r="F109" s="10">
        <v>1</v>
      </c>
      <c r="G109" s="11"/>
      <c r="H109" s="4"/>
      <c r="I109" s="26">
        <f t="shared" si="4"/>
        <v>0</v>
      </c>
      <c r="J109" s="27">
        <f t="shared" si="5"/>
        <v>0</v>
      </c>
      <c r="K109" s="27">
        <f t="shared" si="3"/>
        <v>0</v>
      </c>
    </row>
    <row r="110" spans="1:11" ht="22.5">
      <c r="A110" s="40">
        <v>14</v>
      </c>
      <c r="B110" s="18" t="s">
        <v>413</v>
      </c>
      <c r="C110" s="8" t="s">
        <v>620</v>
      </c>
      <c r="D110" s="8" t="s">
        <v>169</v>
      </c>
      <c r="E110" s="9" t="s">
        <v>218</v>
      </c>
      <c r="F110" s="10">
        <v>2</v>
      </c>
      <c r="G110" s="11"/>
      <c r="H110" s="4"/>
      <c r="I110" s="26">
        <f t="shared" si="4"/>
        <v>0</v>
      </c>
      <c r="J110" s="27">
        <f t="shared" si="5"/>
        <v>0</v>
      </c>
      <c r="K110" s="27">
        <f t="shared" si="3"/>
        <v>0</v>
      </c>
    </row>
    <row r="111" spans="1:11" ht="24">
      <c r="A111" s="40">
        <v>14</v>
      </c>
      <c r="B111" s="18" t="s">
        <v>414</v>
      </c>
      <c r="C111" s="8" t="s">
        <v>620</v>
      </c>
      <c r="D111" s="8" t="s">
        <v>169</v>
      </c>
      <c r="E111" s="16" t="s">
        <v>292</v>
      </c>
      <c r="F111" s="10">
        <v>3</v>
      </c>
      <c r="G111" s="11"/>
      <c r="H111" s="4">
        <v>1</v>
      </c>
      <c r="I111" s="26">
        <f t="shared" si="4"/>
        <v>3</v>
      </c>
      <c r="J111" s="27">
        <f t="shared" si="5"/>
        <v>0</v>
      </c>
      <c r="K111" s="27">
        <f t="shared" si="3"/>
        <v>1</v>
      </c>
    </row>
    <row r="112" spans="1:11" ht="35.25">
      <c r="A112" s="40">
        <v>14</v>
      </c>
      <c r="B112" s="18" t="s">
        <v>415</v>
      </c>
      <c r="C112" s="8" t="s">
        <v>620</v>
      </c>
      <c r="D112" s="8" t="s">
        <v>169</v>
      </c>
      <c r="E112" s="16" t="s">
        <v>293</v>
      </c>
      <c r="F112" s="10">
        <v>4</v>
      </c>
      <c r="G112" s="11"/>
      <c r="H112" s="4">
        <v>0.6</v>
      </c>
      <c r="I112" s="26">
        <f t="shared" si="4"/>
        <v>2.4</v>
      </c>
      <c r="J112" s="27">
        <f t="shared" si="5"/>
        <v>0</v>
      </c>
      <c r="K112" s="27">
        <f t="shared" si="3"/>
        <v>1</v>
      </c>
    </row>
    <row r="113" spans="1:11" ht="24">
      <c r="A113" s="40">
        <v>14</v>
      </c>
      <c r="B113" s="18" t="s">
        <v>416</v>
      </c>
      <c r="C113" s="8" t="s">
        <v>620</v>
      </c>
      <c r="D113" s="8" t="s">
        <v>169</v>
      </c>
      <c r="E113" s="9" t="s">
        <v>158</v>
      </c>
      <c r="F113" s="10">
        <v>5</v>
      </c>
      <c r="G113" s="11"/>
      <c r="H113" s="4"/>
      <c r="I113" s="26">
        <f t="shared" si="4"/>
        <v>0</v>
      </c>
      <c r="J113" s="27">
        <f t="shared" si="5"/>
        <v>0</v>
      </c>
      <c r="K113" s="27">
        <f t="shared" si="3"/>
        <v>0</v>
      </c>
    </row>
    <row r="114" spans="1:11" ht="35.25">
      <c r="A114" s="40">
        <v>14</v>
      </c>
      <c r="B114" s="18" t="s">
        <v>417</v>
      </c>
      <c r="C114" s="8" t="s">
        <v>620</v>
      </c>
      <c r="D114" s="8" t="s">
        <v>169</v>
      </c>
      <c r="E114" s="9" t="s">
        <v>159</v>
      </c>
      <c r="F114" s="10">
        <v>6</v>
      </c>
      <c r="G114" s="11" t="s">
        <v>194</v>
      </c>
      <c r="H114" s="4"/>
      <c r="I114" s="26">
        <f t="shared" si="4"/>
        <v>0</v>
      </c>
      <c r="J114" s="27">
        <f t="shared" si="5"/>
        <v>0</v>
      </c>
      <c r="K114" s="27">
        <f t="shared" si="3"/>
        <v>0</v>
      </c>
    </row>
    <row r="115" spans="1:11" ht="22.5">
      <c r="A115" s="40">
        <v>14</v>
      </c>
      <c r="B115" s="18" t="s">
        <v>418</v>
      </c>
      <c r="C115" s="8" t="s">
        <v>620</v>
      </c>
      <c r="D115" s="8" t="s">
        <v>169</v>
      </c>
      <c r="E115" s="9" t="s">
        <v>91</v>
      </c>
      <c r="F115" s="10">
        <v>7</v>
      </c>
      <c r="G115" s="13"/>
      <c r="H115" s="4"/>
      <c r="I115" s="26">
        <f t="shared" si="4"/>
        <v>0</v>
      </c>
      <c r="J115" s="27">
        <f t="shared" si="5"/>
        <v>0</v>
      </c>
      <c r="K115" s="27">
        <f t="shared" si="3"/>
        <v>0</v>
      </c>
    </row>
    <row r="116" spans="1:11" ht="22.5">
      <c r="A116" s="40">
        <v>15</v>
      </c>
      <c r="B116" s="18" t="s">
        <v>419</v>
      </c>
      <c r="C116" s="8" t="s">
        <v>620</v>
      </c>
      <c r="D116" s="8" t="s">
        <v>170</v>
      </c>
      <c r="E116" s="9" t="s">
        <v>219</v>
      </c>
      <c r="F116" s="10">
        <v>0</v>
      </c>
      <c r="G116" s="11"/>
      <c r="H116" s="4"/>
      <c r="I116" s="26">
        <f t="shared" si="4"/>
        <v>0</v>
      </c>
      <c r="J116" s="27">
        <f t="shared" si="5"/>
        <v>0</v>
      </c>
      <c r="K116" s="27">
        <f t="shared" si="3"/>
        <v>0</v>
      </c>
    </row>
    <row r="117" spans="1:11" ht="22.5">
      <c r="A117" s="40">
        <v>15</v>
      </c>
      <c r="B117" s="18" t="s">
        <v>420</v>
      </c>
      <c r="C117" s="8" t="s">
        <v>620</v>
      </c>
      <c r="D117" s="8" t="s">
        <v>170</v>
      </c>
      <c r="E117" s="9" t="s">
        <v>67</v>
      </c>
      <c r="F117" s="10">
        <v>1</v>
      </c>
      <c r="G117" s="13"/>
      <c r="H117" s="4"/>
      <c r="I117" s="26">
        <f t="shared" si="4"/>
        <v>0</v>
      </c>
      <c r="J117" s="27">
        <f t="shared" si="5"/>
        <v>0</v>
      </c>
      <c r="K117" s="27">
        <f t="shared" si="3"/>
        <v>0</v>
      </c>
    </row>
    <row r="118" spans="1:11" ht="33.75">
      <c r="A118" s="40">
        <v>15</v>
      </c>
      <c r="B118" s="18" t="s">
        <v>421</v>
      </c>
      <c r="C118" s="8" t="s">
        <v>620</v>
      </c>
      <c r="D118" s="8" t="s">
        <v>170</v>
      </c>
      <c r="E118" s="9" t="s">
        <v>68</v>
      </c>
      <c r="F118" s="10">
        <v>2</v>
      </c>
      <c r="G118" s="13"/>
      <c r="H118" s="4"/>
      <c r="I118" s="26">
        <f t="shared" si="4"/>
        <v>0</v>
      </c>
      <c r="J118" s="27">
        <f t="shared" si="5"/>
        <v>0</v>
      </c>
      <c r="K118" s="27">
        <f t="shared" si="3"/>
        <v>0</v>
      </c>
    </row>
    <row r="119" spans="1:11" ht="33.75">
      <c r="A119" s="40">
        <v>15</v>
      </c>
      <c r="B119" s="18" t="s">
        <v>422</v>
      </c>
      <c r="C119" s="8" t="s">
        <v>620</v>
      </c>
      <c r="D119" s="8" t="s">
        <v>170</v>
      </c>
      <c r="E119" s="9" t="s">
        <v>92</v>
      </c>
      <c r="F119" s="10">
        <v>3</v>
      </c>
      <c r="G119" s="11"/>
      <c r="H119" s="4">
        <v>0.9</v>
      </c>
      <c r="I119" s="26">
        <f t="shared" si="4"/>
        <v>2.7</v>
      </c>
      <c r="J119" s="27">
        <f t="shared" si="5"/>
        <v>0</v>
      </c>
      <c r="K119" s="27">
        <f t="shared" si="3"/>
        <v>1</v>
      </c>
    </row>
    <row r="120" spans="1:11" ht="33.75">
      <c r="A120" s="40">
        <v>15</v>
      </c>
      <c r="B120" s="18" t="s">
        <v>423</v>
      </c>
      <c r="C120" s="8" t="s">
        <v>620</v>
      </c>
      <c r="D120" s="8" t="s">
        <v>170</v>
      </c>
      <c r="E120" s="9" t="s">
        <v>19</v>
      </c>
      <c r="F120" s="10">
        <v>4</v>
      </c>
      <c r="G120" s="11" t="s">
        <v>194</v>
      </c>
      <c r="H120" s="4">
        <v>0.9</v>
      </c>
      <c r="I120" s="26">
        <f t="shared" si="4"/>
        <v>3.6</v>
      </c>
      <c r="J120" s="27">
        <f t="shared" si="5"/>
        <v>1</v>
      </c>
      <c r="K120" s="27">
        <f t="shared" si="3"/>
        <v>0</v>
      </c>
    </row>
    <row r="121" spans="1:11" ht="45">
      <c r="A121" s="40">
        <v>15</v>
      </c>
      <c r="B121" s="18" t="s">
        <v>424</v>
      </c>
      <c r="C121" s="8" t="s">
        <v>620</v>
      </c>
      <c r="D121" s="8" t="s">
        <v>170</v>
      </c>
      <c r="E121" s="9" t="s">
        <v>47</v>
      </c>
      <c r="F121" s="10">
        <v>5</v>
      </c>
      <c r="G121" s="11" t="s">
        <v>194</v>
      </c>
      <c r="H121" s="4"/>
      <c r="I121" s="26">
        <f t="shared" si="4"/>
        <v>0</v>
      </c>
      <c r="J121" s="27">
        <f t="shared" si="5"/>
        <v>0</v>
      </c>
      <c r="K121" s="27">
        <f t="shared" si="3"/>
        <v>0</v>
      </c>
    </row>
    <row r="122" spans="1:11" ht="33.75">
      <c r="A122" s="40">
        <v>15</v>
      </c>
      <c r="B122" s="18" t="s">
        <v>425</v>
      </c>
      <c r="C122" s="8" t="s">
        <v>620</v>
      </c>
      <c r="D122" s="8" t="s">
        <v>170</v>
      </c>
      <c r="E122" s="9" t="s">
        <v>94</v>
      </c>
      <c r="F122" s="10">
        <v>6</v>
      </c>
      <c r="G122" s="11"/>
      <c r="H122" s="4"/>
      <c r="I122" s="26">
        <f t="shared" si="4"/>
        <v>0</v>
      </c>
      <c r="J122" s="27">
        <f t="shared" si="5"/>
        <v>0</v>
      </c>
      <c r="K122" s="27">
        <f t="shared" si="3"/>
        <v>0</v>
      </c>
    </row>
    <row r="123" spans="1:11" ht="22.5">
      <c r="A123" s="40">
        <v>15</v>
      </c>
      <c r="B123" s="18" t="s">
        <v>426</v>
      </c>
      <c r="C123" s="8" t="s">
        <v>620</v>
      </c>
      <c r="D123" s="8" t="s">
        <v>170</v>
      </c>
      <c r="E123" s="9" t="s">
        <v>93</v>
      </c>
      <c r="F123" s="10">
        <v>7</v>
      </c>
      <c r="G123" s="11" t="s">
        <v>194</v>
      </c>
      <c r="H123" s="4"/>
      <c r="I123" s="26">
        <f t="shared" si="4"/>
        <v>0</v>
      </c>
      <c r="J123" s="27">
        <f t="shared" si="5"/>
        <v>0</v>
      </c>
      <c r="K123" s="27">
        <f t="shared" si="3"/>
        <v>0</v>
      </c>
    </row>
    <row r="124" spans="1:11" ht="12">
      <c r="A124" s="40">
        <v>16</v>
      </c>
      <c r="B124" s="18" t="s">
        <v>427</v>
      </c>
      <c r="C124" s="8" t="s">
        <v>620</v>
      </c>
      <c r="D124" s="8" t="s">
        <v>623</v>
      </c>
      <c r="E124" s="9" t="s">
        <v>220</v>
      </c>
      <c r="F124" s="10">
        <v>0</v>
      </c>
      <c r="G124" s="11"/>
      <c r="H124" s="4"/>
      <c r="I124" s="26">
        <f t="shared" si="4"/>
        <v>0</v>
      </c>
      <c r="J124" s="27">
        <f t="shared" si="5"/>
        <v>0</v>
      </c>
      <c r="K124" s="27">
        <f t="shared" si="3"/>
        <v>0</v>
      </c>
    </row>
    <row r="125" spans="1:11" ht="45">
      <c r="A125" s="40">
        <v>16</v>
      </c>
      <c r="B125" s="18" t="s">
        <v>428</v>
      </c>
      <c r="C125" s="8" t="s">
        <v>620</v>
      </c>
      <c r="D125" s="8" t="s">
        <v>623</v>
      </c>
      <c r="E125" s="9" t="s">
        <v>69</v>
      </c>
      <c r="F125" s="10">
        <v>1</v>
      </c>
      <c r="G125" s="11"/>
      <c r="H125" s="4"/>
      <c r="I125" s="26">
        <f t="shared" si="4"/>
        <v>0</v>
      </c>
      <c r="J125" s="27">
        <f t="shared" si="5"/>
        <v>0</v>
      </c>
      <c r="K125" s="27">
        <f t="shared" si="3"/>
        <v>0</v>
      </c>
    </row>
    <row r="126" spans="1:11" ht="36">
      <c r="A126" s="40">
        <v>16</v>
      </c>
      <c r="B126" s="18" t="s">
        <v>429</v>
      </c>
      <c r="C126" s="8" t="s">
        <v>620</v>
      </c>
      <c r="D126" s="8" t="s">
        <v>623</v>
      </c>
      <c r="E126" s="9" t="s">
        <v>294</v>
      </c>
      <c r="F126" s="10">
        <v>2</v>
      </c>
      <c r="G126" s="11"/>
      <c r="H126" s="4"/>
      <c r="I126" s="26">
        <f t="shared" si="4"/>
        <v>0</v>
      </c>
      <c r="J126" s="27">
        <f t="shared" si="5"/>
        <v>0</v>
      </c>
      <c r="K126" s="27">
        <f t="shared" si="3"/>
        <v>0</v>
      </c>
    </row>
    <row r="127" spans="1:11" ht="36.75" customHeight="1">
      <c r="A127" s="40">
        <v>16</v>
      </c>
      <c r="B127" s="18" t="s">
        <v>430</v>
      </c>
      <c r="C127" s="8" t="s">
        <v>620</v>
      </c>
      <c r="D127" s="8" t="s">
        <v>623</v>
      </c>
      <c r="E127" s="9" t="s">
        <v>95</v>
      </c>
      <c r="F127" s="10">
        <v>3</v>
      </c>
      <c r="G127" s="11"/>
      <c r="H127" s="4">
        <v>1</v>
      </c>
      <c r="I127" s="26">
        <f t="shared" si="4"/>
        <v>3</v>
      </c>
      <c r="J127" s="27">
        <f t="shared" si="5"/>
        <v>0</v>
      </c>
      <c r="K127" s="27">
        <f t="shared" si="3"/>
        <v>1</v>
      </c>
    </row>
    <row r="128" spans="1:11" ht="43.5" customHeight="1">
      <c r="A128" s="40">
        <v>16</v>
      </c>
      <c r="B128" s="18" t="s">
        <v>431</v>
      </c>
      <c r="C128" s="8" t="s">
        <v>620</v>
      </c>
      <c r="D128" s="8" t="s">
        <v>623</v>
      </c>
      <c r="E128" s="9" t="s">
        <v>96</v>
      </c>
      <c r="F128" s="10">
        <v>4</v>
      </c>
      <c r="G128" s="11" t="s">
        <v>194</v>
      </c>
      <c r="H128" s="4">
        <v>1</v>
      </c>
      <c r="I128" s="26">
        <f t="shared" si="4"/>
        <v>4</v>
      </c>
      <c r="J128" s="27">
        <f t="shared" si="5"/>
        <v>1</v>
      </c>
      <c r="K128" s="27">
        <f t="shared" si="3"/>
        <v>0</v>
      </c>
    </row>
    <row r="129" spans="1:11" ht="60">
      <c r="A129" s="40">
        <v>16</v>
      </c>
      <c r="B129" s="18" t="s">
        <v>432</v>
      </c>
      <c r="C129" s="8" t="s">
        <v>620</v>
      </c>
      <c r="D129" s="8" t="s">
        <v>623</v>
      </c>
      <c r="E129" s="9" t="s">
        <v>97</v>
      </c>
      <c r="F129" s="10">
        <v>5</v>
      </c>
      <c r="G129" s="11" t="s">
        <v>194</v>
      </c>
      <c r="H129" s="4"/>
      <c r="I129" s="26">
        <f t="shared" si="4"/>
        <v>0</v>
      </c>
      <c r="J129" s="27">
        <f t="shared" si="5"/>
        <v>0</v>
      </c>
      <c r="K129" s="27">
        <f t="shared" si="3"/>
        <v>0</v>
      </c>
    </row>
    <row r="130" spans="1:11" ht="36">
      <c r="A130" s="40">
        <v>16</v>
      </c>
      <c r="B130" s="18" t="s">
        <v>433</v>
      </c>
      <c r="C130" s="8" t="s">
        <v>620</v>
      </c>
      <c r="D130" s="8" t="s">
        <v>623</v>
      </c>
      <c r="E130" s="9" t="s">
        <v>631</v>
      </c>
      <c r="F130" s="10">
        <v>6</v>
      </c>
      <c r="G130" s="11"/>
      <c r="H130" s="4"/>
      <c r="I130" s="26">
        <f t="shared" si="4"/>
        <v>0</v>
      </c>
      <c r="J130" s="27">
        <f t="shared" si="5"/>
        <v>0</v>
      </c>
      <c r="K130" s="27">
        <f t="shared" si="3"/>
        <v>0</v>
      </c>
    </row>
    <row r="131" spans="1:11" ht="13.5">
      <c r="A131" s="40">
        <v>16</v>
      </c>
      <c r="B131" s="18" t="s">
        <v>434</v>
      </c>
      <c r="C131" s="8" t="s">
        <v>620</v>
      </c>
      <c r="D131" s="8" t="s">
        <v>623</v>
      </c>
      <c r="E131" s="9" t="s">
        <v>33</v>
      </c>
      <c r="F131" s="10">
        <v>7</v>
      </c>
      <c r="G131" s="11" t="s">
        <v>194</v>
      </c>
      <c r="H131" s="4"/>
      <c r="I131" s="26">
        <f t="shared" si="4"/>
        <v>0</v>
      </c>
      <c r="J131" s="27">
        <f t="shared" si="5"/>
        <v>0</v>
      </c>
      <c r="K131" s="27">
        <f t="shared" si="3"/>
        <v>0</v>
      </c>
    </row>
    <row r="132" spans="1:11" ht="12">
      <c r="A132" s="40">
        <v>17</v>
      </c>
      <c r="B132" s="18" t="s">
        <v>435</v>
      </c>
      <c r="C132" s="8" t="s">
        <v>620</v>
      </c>
      <c r="D132" s="8" t="s">
        <v>98</v>
      </c>
      <c r="E132" s="9" t="s">
        <v>202</v>
      </c>
      <c r="F132" s="10">
        <v>0</v>
      </c>
      <c r="G132" s="11"/>
      <c r="H132" s="4"/>
      <c r="I132" s="26">
        <f t="shared" si="4"/>
        <v>0</v>
      </c>
      <c r="J132" s="27">
        <f t="shared" si="5"/>
        <v>0</v>
      </c>
      <c r="K132" s="27">
        <f t="shared" si="3"/>
        <v>0</v>
      </c>
    </row>
    <row r="133" spans="1:11" ht="13.5">
      <c r="A133" s="40">
        <v>17</v>
      </c>
      <c r="B133" s="18" t="s">
        <v>436</v>
      </c>
      <c r="C133" s="8" t="s">
        <v>620</v>
      </c>
      <c r="D133" s="11" t="s">
        <v>98</v>
      </c>
      <c r="E133" s="9" t="s">
        <v>221</v>
      </c>
      <c r="F133" s="10">
        <v>1</v>
      </c>
      <c r="G133" s="13"/>
      <c r="H133" s="4"/>
      <c r="I133" s="26">
        <f t="shared" si="4"/>
        <v>0</v>
      </c>
      <c r="J133" s="27">
        <f t="shared" si="5"/>
        <v>0</v>
      </c>
      <c r="K133" s="27">
        <f aca="true" t="shared" si="6" ref="K133:K196">IF(AND(G133&lt;&gt;"基本",H133&gt;=50%),1,0)</f>
        <v>0</v>
      </c>
    </row>
    <row r="134" spans="1:11" ht="13.5">
      <c r="A134" s="40">
        <v>17</v>
      </c>
      <c r="B134" s="18" t="s">
        <v>437</v>
      </c>
      <c r="C134" s="8" t="s">
        <v>620</v>
      </c>
      <c r="D134" s="8" t="s">
        <v>98</v>
      </c>
      <c r="E134" s="9" t="s">
        <v>618</v>
      </c>
      <c r="F134" s="10">
        <v>2</v>
      </c>
      <c r="G134" s="13"/>
      <c r="H134" s="4"/>
      <c r="I134" s="26">
        <f t="shared" si="4"/>
        <v>0</v>
      </c>
      <c r="J134" s="27">
        <f t="shared" si="5"/>
        <v>0</v>
      </c>
      <c r="K134" s="27">
        <f t="shared" si="6"/>
        <v>0</v>
      </c>
    </row>
    <row r="135" spans="1:11" ht="22.5">
      <c r="A135" s="40">
        <v>17</v>
      </c>
      <c r="B135" s="18" t="s">
        <v>438</v>
      </c>
      <c r="C135" s="8" t="s">
        <v>620</v>
      </c>
      <c r="D135" s="8" t="s">
        <v>98</v>
      </c>
      <c r="E135" s="9" t="s">
        <v>99</v>
      </c>
      <c r="F135" s="10">
        <v>3</v>
      </c>
      <c r="G135" s="11"/>
      <c r="H135" s="4">
        <v>0.2</v>
      </c>
      <c r="I135" s="26">
        <f t="shared" si="4"/>
        <v>0.6000000000000001</v>
      </c>
      <c r="J135" s="27">
        <f t="shared" si="5"/>
        <v>0</v>
      </c>
      <c r="K135" s="27">
        <f t="shared" si="6"/>
        <v>0</v>
      </c>
    </row>
    <row r="136" spans="1:11" ht="22.5">
      <c r="A136" s="40">
        <v>17</v>
      </c>
      <c r="B136" s="18" t="s">
        <v>439</v>
      </c>
      <c r="C136" s="8" t="s">
        <v>620</v>
      </c>
      <c r="D136" s="8" t="s">
        <v>98</v>
      </c>
      <c r="E136" s="9" t="s">
        <v>100</v>
      </c>
      <c r="F136" s="10">
        <v>4</v>
      </c>
      <c r="G136" s="11" t="s">
        <v>187</v>
      </c>
      <c r="H136" s="4">
        <v>0.2</v>
      </c>
      <c r="I136" s="26">
        <f t="shared" si="4"/>
        <v>0.8</v>
      </c>
      <c r="J136" s="27">
        <f aca="true" t="shared" si="7" ref="J136:J199">IF(AND(G136="基本",H136&gt;=80%),1,0)</f>
        <v>0</v>
      </c>
      <c r="K136" s="27">
        <f t="shared" si="6"/>
        <v>0</v>
      </c>
    </row>
    <row r="137" spans="1:11" ht="58.5">
      <c r="A137" s="40">
        <v>17</v>
      </c>
      <c r="B137" s="18" t="s">
        <v>440</v>
      </c>
      <c r="C137" s="8" t="s">
        <v>620</v>
      </c>
      <c r="D137" s="11" t="s">
        <v>98</v>
      </c>
      <c r="E137" s="12" t="s">
        <v>640</v>
      </c>
      <c r="F137" s="10">
        <v>5</v>
      </c>
      <c r="G137" s="11" t="s">
        <v>194</v>
      </c>
      <c r="H137" s="4"/>
      <c r="I137" s="26">
        <f aca="true" t="shared" si="8" ref="I137:I200">F137*H137</f>
        <v>0</v>
      </c>
      <c r="J137" s="27">
        <f t="shared" si="7"/>
        <v>0</v>
      </c>
      <c r="K137" s="27">
        <f t="shared" si="6"/>
        <v>0</v>
      </c>
    </row>
    <row r="138" spans="1:11" ht="22.5">
      <c r="A138" s="40">
        <v>17</v>
      </c>
      <c r="B138" s="18" t="s">
        <v>441</v>
      </c>
      <c r="C138" s="8" t="s">
        <v>620</v>
      </c>
      <c r="D138" s="8" t="s">
        <v>98</v>
      </c>
      <c r="E138" s="9" t="s">
        <v>101</v>
      </c>
      <c r="F138" s="10">
        <v>6</v>
      </c>
      <c r="G138" s="11"/>
      <c r="H138" s="4"/>
      <c r="I138" s="26">
        <f t="shared" si="8"/>
        <v>0</v>
      </c>
      <c r="J138" s="27">
        <f t="shared" si="7"/>
        <v>0</v>
      </c>
      <c r="K138" s="27">
        <f t="shared" si="6"/>
        <v>0</v>
      </c>
    </row>
    <row r="139" spans="1:11" ht="22.5">
      <c r="A139" s="40">
        <v>17</v>
      </c>
      <c r="B139" s="18" t="s">
        <v>442</v>
      </c>
      <c r="C139" s="8" t="s">
        <v>620</v>
      </c>
      <c r="D139" s="8" t="s">
        <v>98</v>
      </c>
      <c r="E139" s="9" t="s">
        <v>102</v>
      </c>
      <c r="F139" s="10">
        <v>7</v>
      </c>
      <c r="G139" s="11" t="s">
        <v>194</v>
      </c>
      <c r="H139" s="4"/>
      <c r="I139" s="26">
        <f t="shared" si="8"/>
        <v>0</v>
      </c>
      <c r="J139" s="27">
        <f t="shared" si="7"/>
        <v>0</v>
      </c>
      <c r="K139" s="27">
        <f t="shared" si="6"/>
        <v>0</v>
      </c>
    </row>
    <row r="140" spans="1:11" ht="22.5">
      <c r="A140" s="40">
        <v>18</v>
      </c>
      <c r="B140" s="18" t="s">
        <v>443</v>
      </c>
      <c r="C140" s="8" t="s">
        <v>222</v>
      </c>
      <c r="D140" s="8" t="s">
        <v>223</v>
      </c>
      <c r="E140" s="9" t="s">
        <v>224</v>
      </c>
      <c r="F140" s="10">
        <v>0</v>
      </c>
      <c r="G140" s="11"/>
      <c r="H140" s="4"/>
      <c r="I140" s="26">
        <f t="shared" si="8"/>
        <v>0</v>
      </c>
      <c r="J140" s="27">
        <f t="shared" si="7"/>
        <v>0</v>
      </c>
      <c r="K140" s="27">
        <f t="shared" si="6"/>
        <v>0</v>
      </c>
    </row>
    <row r="141" spans="1:11" ht="22.5">
      <c r="A141" s="40">
        <v>18</v>
      </c>
      <c r="B141" s="18" t="s">
        <v>444</v>
      </c>
      <c r="C141" s="8" t="s">
        <v>222</v>
      </c>
      <c r="D141" s="8" t="s">
        <v>223</v>
      </c>
      <c r="E141" s="9" t="s">
        <v>48</v>
      </c>
      <c r="F141" s="10">
        <v>1</v>
      </c>
      <c r="G141" s="11"/>
      <c r="H141" s="4"/>
      <c r="I141" s="26">
        <f t="shared" si="8"/>
        <v>0</v>
      </c>
      <c r="J141" s="27">
        <f t="shared" si="7"/>
        <v>0</v>
      </c>
      <c r="K141" s="27">
        <f t="shared" si="6"/>
        <v>0</v>
      </c>
    </row>
    <row r="142" spans="1:11" ht="22.5">
      <c r="A142" s="40">
        <v>18</v>
      </c>
      <c r="B142" s="18" t="s">
        <v>445</v>
      </c>
      <c r="C142" s="8" t="s">
        <v>222</v>
      </c>
      <c r="D142" s="8" t="s">
        <v>223</v>
      </c>
      <c r="E142" s="9" t="s">
        <v>295</v>
      </c>
      <c r="F142" s="10">
        <v>2</v>
      </c>
      <c r="G142" s="11" t="s">
        <v>194</v>
      </c>
      <c r="H142" s="4"/>
      <c r="I142" s="26">
        <f t="shared" si="8"/>
        <v>0</v>
      </c>
      <c r="J142" s="27">
        <f t="shared" si="7"/>
        <v>0</v>
      </c>
      <c r="K142" s="27">
        <f t="shared" si="6"/>
        <v>0</v>
      </c>
    </row>
    <row r="143" spans="1:11" ht="13.5">
      <c r="A143" s="40">
        <v>18</v>
      </c>
      <c r="B143" s="18" t="s">
        <v>446</v>
      </c>
      <c r="C143" s="8" t="s">
        <v>222</v>
      </c>
      <c r="D143" s="8" t="s">
        <v>223</v>
      </c>
      <c r="E143" s="9" t="s">
        <v>296</v>
      </c>
      <c r="F143" s="10">
        <v>3</v>
      </c>
      <c r="G143" s="11" t="s">
        <v>194</v>
      </c>
      <c r="H143" s="4">
        <v>0.9</v>
      </c>
      <c r="I143" s="26">
        <f t="shared" si="8"/>
        <v>2.7</v>
      </c>
      <c r="J143" s="27">
        <f t="shared" si="7"/>
        <v>1</v>
      </c>
      <c r="K143" s="27">
        <f t="shared" si="6"/>
        <v>0</v>
      </c>
    </row>
    <row r="144" spans="1:11" ht="36">
      <c r="A144" s="40">
        <v>18</v>
      </c>
      <c r="B144" s="18" t="s">
        <v>447</v>
      </c>
      <c r="C144" s="8" t="s">
        <v>222</v>
      </c>
      <c r="D144" s="8" t="s">
        <v>223</v>
      </c>
      <c r="E144" s="9" t="s">
        <v>103</v>
      </c>
      <c r="F144" s="10">
        <v>4</v>
      </c>
      <c r="G144" s="11"/>
      <c r="H144" s="4">
        <v>0.6</v>
      </c>
      <c r="I144" s="26">
        <f t="shared" si="8"/>
        <v>2.4</v>
      </c>
      <c r="J144" s="27">
        <f t="shared" si="7"/>
        <v>0</v>
      </c>
      <c r="K144" s="27">
        <f t="shared" si="6"/>
        <v>1</v>
      </c>
    </row>
    <row r="145" spans="1:11" ht="22.5">
      <c r="A145" s="40">
        <v>18</v>
      </c>
      <c r="B145" s="18" t="s">
        <v>448</v>
      </c>
      <c r="C145" s="8" t="s">
        <v>222</v>
      </c>
      <c r="D145" s="8" t="s">
        <v>223</v>
      </c>
      <c r="E145" s="9" t="s">
        <v>104</v>
      </c>
      <c r="F145" s="10">
        <v>5</v>
      </c>
      <c r="G145" s="11"/>
      <c r="H145" s="4"/>
      <c r="I145" s="26">
        <f t="shared" si="8"/>
        <v>0</v>
      </c>
      <c r="J145" s="27">
        <f t="shared" si="7"/>
        <v>0</v>
      </c>
      <c r="K145" s="27">
        <f t="shared" si="6"/>
        <v>0</v>
      </c>
    </row>
    <row r="146" spans="1:11" ht="35.25">
      <c r="A146" s="40">
        <v>18</v>
      </c>
      <c r="B146" s="18" t="s">
        <v>449</v>
      </c>
      <c r="C146" s="8" t="s">
        <v>222</v>
      </c>
      <c r="D146" s="8" t="s">
        <v>223</v>
      </c>
      <c r="E146" s="9" t="s">
        <v>105</v>
      </c>
      <c r="F146" s="10">
        <v>6</v>
      </c>
      <c r="G146" s="11"/>
      <c r="H146" s="4"/>
      <c r="I146" s="26">
        <f t="shared" si="8"/>
        <v>0</v>
      </c>
      <c r="J146" s="27">
        <f t="shared" si="7"/>
        <v>0</v>
      </c>
      <c r="K146" s="27">
        <f t="shared" si="6"/>
        <v>0</v>
      </c>
    </row>
    <row r="147" spans="1:11" ht="23.25">
      <c r="A147" s="40">
        <v>18</v>
      </c>
      <c r="B147" s="18" t="s">
        <v>450</v>
      </c>
      <c r="C147" s="8" t="s">
        <v>222</v>
      </c>
      <c r="D147" s="8" t="s">
        <v>223</v>
      </c>
      <c r="E147" s="9" t="s">
        <v>106</v>
      </c>
      <c r="F147" s="10">
        <v>7</v>
      </c>
      <c r="G147" s="11" t="s">
        <v>194</v>
      </c>
      <c r="H147" s="4"/>
      <c r="I147" s="26">
        <f t="shared" si="8"/>
        <v>0</v>
      </c>
      <c r="J147" s="27">
        <f t="shared" si="7"/>
        <v>0</v>
      </c>
      <c r="K147" s="27">
        <f t="shared" si="6"/>
        <v>0</v>
      </c>
    </row>
    <row r="148" spans="1:11" ht="22.5">
      <c r="A148" s="40">
        <v>19</v>
      </c>
      <c r="B148" s="18" t="s">
        <v>451</v>
      </c>
      <c r="C148" s="8" t="s">
        <v>222</v>
      </c>
      <c r="D148" s="8" t="s">
        <v>225</v>
      </c>
      <c r="E148" s="9" t="s">
        <v>226</v>
      </c>
      <c r="F148" s="10">
        <v>0</v>
      </c>
      <c r="G148" s="11"/>
      <c r="H148" s="4"/>
      <c r="I148" s="26">
        <f t="shared" si="8"/>
        <v>0</v>
      </c>
      <c r="J148" s="27">
        <f t="shared" si="7"/>
        <v>0</v>
      </c>
      <c r="K148" s="27">
        <f t="shared" si="6"/>
        <v>0</v>
      </c>
    </row>
    <row r="149" spans="1:11" ht="22.5">
      <c r="A149" s="40">
        <v>19</v>
      </c>
      <c r="B149" s="18" t="s">
        <v>452</v>
      </c>
      <c r="C149" s="8" t="s">
        <v>222</v>
      </c>
      <c r="D149" s="8" t="s">
        <v>225</v>
      </c>
      <c r="E149" s="17" t="s">
        <v>70</v>
      </c>
      <c r="F149" s="10">
        <v>1</v>
      </c>
      <c r="G149" s="11"/>
      <c r="H149" s="4"/>
      <c r="I149" s="26">
        <f t="shared" si="8"/>
        <v>0</v>
      </c>
      <c r="J149" s="27">
        <f t="shared" si="7"/>
        <v>0</v>
      </c>
      <c r="K149" s="27">
        <f t="shared" si="6"/>
        <v>0</v>
      </c>
    </row>
    <row r="150" spans="1:11" ht="22.5">
      <c r="A150" s="40">
        <v>19</v>
      </c>
      <c r="B150" s="18" t="s">
        <v>453</v>
      </c>
      <c r="C150" s="8" t="s">
        <v>222</v>
      </c>
      <c r="D150" s="8" t="s">
        <v>225</v>
      </c>
      <c r="E150" s="9" t="s">
        <v>20</v>
      </c>
      <c r="F150" s="10">
        <v>2</v>
      </c>
      <c r="G150" s="11" t="s">
        <v>194</v>
      </c>
      <c r="H150" s="4"/>
      <c r="I150" s="26">
        <f t="shared" si="8"/>
        <v>0</v>
      </c>
      <c r="J150" s="27">
        <f t="shared" si="7"/>
        <v>0</v>
      </c>
      <c r="K150" s="27">
        <f t="shared" si="6"/>
        <v>0</v>
      </c>
    </row>
    <row r="151" spans="1:11" ht="56.25">
      <c r="A151" s="40">
        <v>19</v>
      </c>
      <c r="B151" s="18" t="s">
        <v>454</v>
      </c>
      <c r="C151" s="8" t="s">
        <v>222</v>
      </c>
      <c r="D151" s="8" t="s">
        <v>225</v>
      </c>
      <c r="E151" s="9" t="s">
        <v>107</v>
      </c>
      <c r="F151" s="10">
        <v>3</v>
      </c>
      <c r="G151" s="11" t="s">
        <v>187</v>
      </c>
      <c r="H151" s="4">
        <v>0.6</v>
      </c>
      <c r="I151" s="26">
        <f t="shared" si="8"/>
        <v>1.7999999999999998</v>
      </c>
      <c r="J151" s="27">
        <f t="shared" si="7"/>
        <v>0</v>
      </c>
      <c r="K151" s="27">
        <f t="shared" si="6"/>
        <v>0</v>
      </c>
    </row>
    <row r="152" spans="1:11" ht="33.75">
      <c r="A152" s="40">
        <v>19</v>
      </c>
      <c r="B152" s="18" t="s">
        <v>455</v>
      </c>
      <c r="C152" s="8" t="s">
        <v>222</v>
      </c>
      <c r="D152" s="8" t="s">
        <v>225</v>
      </c>
      <c r="E152" s="9" t="s">
        <v>21</v>
      </c>
      <c r="F152" s="10">
        <v>4</v>
      </c>
      <c r="G152" s="11"/>
      <c r="H152" s="4">
        <v>0.6</v>
      </c>
      <c r="I152" s="26">
        <f t="shared" si="8"/>
        <v>2.4</v>
      </c>
      <c r="J152" s="27">
        <f t="shared" si="7"/>
        <v>0</v>
      </c>
      <c r="K152" s="27">
        <f t="shared" si="6"/>
        <v>1</v>
      </c>
    </row>
    <row r="153" spans="1:11" ht="33.75">
      <c r="A153" s="40">
        <v>19</v>
      </c>
      <c r="B153" s="18" t="s">
        <v>456</v>
      </c>
      <c r="C153" s="8" t="s">
        <v>222</v>
      </c>
      <c r="D153" s="8" t="s">
        <v>225</v>
      </c>
      <c r="E153" s="9" t="s">
        <v>22</v>
      </c>
      <c r="F153" s="10">
        <v>5</v>
      </c>
      <c r="G153" s="11"/>
      <c r="H153" s="4"/>
      <c r="I153" s="26">
        <f t="shared" si="8"/>
        <v>0</v>
      </c>
      <c r="J153" s="27">
        <f t="shared" si="7"/>
        <v>0</v>
      </c>
      <c r="K153" s="27">
        <f t="shared" si="6"/>
        <v>0</v>
      </c>
    </row>
    <row r="154" spans="1:11" ht="45">
      <c r="A154" s="40">
        <v>19</v>
      </c>
      <c r="B154" s="18" t="s">
        <v>457</v>
      </c>
      <c r="C154" s="8" t="s">
        <v>222</v>
      </c>
      <c r="D154" s="8" t="s">
        <v>225</v>
      </c>
      <c r="E154" s="9" t="s">
        <v>23</v>
      </c>
      <c r="F154" s="10">
        <v>6</v>
      </c>
      <c r="G154" s="11" t="s">
        <v>194</v>
      </c>
      <c r="H154" s="4"/>
      <c r="I154" s="26">
        <f t="shared" si="8"/>
        <v>0</v>
      </c>
      <c r="J154" s="27">
        <f t="shared" si="7"/>
        <v>0</v>
      </c>
      <c r="K154" s="27">
        <f t="shared" si="6"/>
        <v>0</v>
      </c>
    </row>
    <row r="155" spans="1:11" ht="22.5">
      <c r="A155" s="40">
        <v>19</v>
      </c>
      <c r="B155" s="18" t="s">
        <v>458</v>
      </c>
      <c r="C155" s="8" t="s">
        <v>222</v>
      </c>
      <c r="D155" s="8" t="s">
        <v>225</v>
      </c>
      <c r="E155" s="9" t="s">
        <v>297</v>
      </c>
      <c r="F155" s="10">
        <v>7</v>
      </c>
      <c r="G155" s="11"/>
      <c r="H155" s="4"/>
      <c r="I155" s="26">
        <f t="shared" si="8"/>
        <v>0</v>
      </c>
      <c r="J155" s="27">
        <f t="shared" si="7"/>
        <v>0</v>
      </c>
      <c r="K155" s="27">
        <f t="shared" si="6"/>
        <v>0</v>
      </c>
    </row>
    <row r="156" spans="1:11" ht="12">
      <c r="A156" s="40">
        <v>20</v>
      </c>
      <c r="B156" s="18" t="s">
        <v>459</v>
      </c>
      <c r="C156" s="8" t="s">
        <v>222</v>
      </c>
      <c r="D156" s="8" t="s">
        <v>199</v>
      </c>
      <c r="E156" s="9" t="s">
        <v>227</v>
      </c>
      <c r="F156" s="10">
        <v>0</v>
      </c>
      <c r="G156" s="11"/>
      <c r="H156" s="4"/>
      <c r="I156" s="26">
        <f t="shared" si="8"/>
        <v>0</v>
      </c>
      <c r="J156" s="27">
        <f t="shared" si="7"/>
        <v>0</v>
      </c>
      <c r="K156" s="27">
        <f t="shared" si="6"/>
        <v>0</v>
      </c>
    </row>
    <row r="157" spans="1:11" ht="33.75">
      <c r="A157" s="40">
        <v>20</v>
      </c>
      <c r="B157" s="18" t="s">
        <v>460</v>
      </c>
      <c r="C157" s="8" t="s">
        <v>222</v>
      </c>
      <c r="D157" s="8" t="s">
        <v>199</v>
      </c>
      <c r="E157" s="9" t="s">
        <v>71</v>
      </c>
      <c r="F157" s="10">
        <v>1</v>
      </c>
      <c r="G157" s="11" t="s">
        <v>187</v>
      </c>
      <c r="H157" s="4"/>
      <c r="I157" s="26">
        <f t="shared" si="8"/>
        <v>0</v>
      </c>
      <c r="J157" s="27">
        <f t="shared" si="7"/>
        <v>0</v>
      </c>
      <c r="K157" s="27">
        <f t="shared" si="6"/>
        <v>0</v>
      </c>
    </row>
    <row r="158" spans="1:11" ht="24">
      <c r="A158" s="40">
        <v>20</v>
      </c>
      <c r="B158" s="18" t="s">
        <v>461</v>
      </c>
      <c r="C158" s="8" t="s">
        <v>222</v>
      </c>
      <c r="D158" s="8" t="s">
        <v>199</v>
      </c>
      <c r="E158" s="9" t="s">
        <v>298</v>
      </c>
      <c r="F158" s="10">
        <v>2</v>
      </c>
      <c r="G158" s="11"/>
      <c r="H158" s="4"/>
      <c r="I158" s="26">
        <f t="shared" si="8"/>
        <v>0</v>
      </c>
      <c r="J158" s="27">
        <f t="shared" si="7"/>
        <v>0</v>
      </c>
      <c r="K158" s="27">
        <f t="shared" si="6"/>
        <v>0</v>
      </c>
    </row>
    <row r="159" spans="1:11" ht="13.5">
      <c r="A159" s="40">
        <v>20</v>
      </c>
      <c r="B159" s="18" t="s">
        <v>462</v>
      </c>
      <c r="C159" s="8" t="s">
        <v>222</v>
      </c>
      <c r="D159" s="8" t="s">
        <v>199</v>
      </c>
      <c r="E159" s="9" t="s">
        <v>24</v>
      </c>
      <c r="F159" s="10">
        <v>3</v>
      </c>
      <c r="G159" s="11"/>
      <c r="H159" s="4">
        <v>1</v>
      </c>
      <c r="I159" s="26">
        <f t="shared" si="8"/>
        <v>3</v>
      </c>
      <c r="J159" s="27">
        <f t="shared" si="7"/>
        <v>0</v>
      </c>
      <c r="K159" s="27">
        <f t="shared" si="6"/>
        <v>1</v>
      </c>
    </row>
    <row r="160" spans="1:11" ht="24">
      <c r="A160" s="40">
        <v>20</v>
      </c>
      <c r="B160" s="18" t="s">
        <v>463</v>
      </c>
      <c r="C160" s="8" t="s">
        <v>222</v>
      </c>
      <c r="D160" s="8" t="s">
        <v>199</v>
      </c>
      <c r="E160" s="9" t="s">
        <v>299</v>
      </c>
      <c r="F160" s="10">
        <v>4</v>
      </c>
      <c r="G160" s="11"/>
      <c r="H160" s="4">
        <v>0.6</v>
      </c>
      <c r="I160" s="26">
        <f t="shared" si="8"/>
        <v>2.4</v>
      </c>
      <c r="J160" s="27">
        <f t="shared" si="7"/>
        <v>0</v>
      </c>
      <c r="K160" s="27">
        <f t="shared" si="6"/>
        <v>1</v>
      </c>
    </row>
    <row r="161" spans="1:11" ht="22.5">
      <c r="A161" s="40">
        <v>20</v>
      </c>
      <c r="B161" s="18" t="s">
        <v>464</v>
      </c>
      <c r="C161" s="8" t="s">
        <v>222</v>
      </c>
      <c r="D161" s="8" t="s">
        <v>199</v>
      </c>
      <c r="E161" s="9" t="s">
        <v>300</v>
      </c>
      <c r="F161" s="10">
        <v>5</v>
      </c>
      <c r="G161" s="11"/>
      <c r="H161" s="4"/>
      <c r="I161" s="26">
        <f t="shared" si="8"/>
        <v>0</v>
      </c>
      <c r="J161" s="27">
        <f t="shared" si="7"/>
        <v>0</v>
      </c>
      <c r="K161" s="27">
        <f t="shared" si="6"/>
        <v>0</v>
      </c>
    </row>
    <row r="162" spans="1:11" ht="47.25">
      <c r="A162" s="40">
        <v>20</v>
      </c>
      <c r="B162" s="18" t="s">
        <v>465</v>
      </c>
      <c r="C162" s="8" t="s">
        <v>222</v>
      </c>
      <c r="D162" s="8" t="s">
        <v>199</v>
      </c>
      <c r="E162" s="9" t="s">
        <v>603</v>
      </c>
      <c r="F162" s="10">
        <v>6</v>
      </c>
      <c r="G162" s="11" t="s">
        <v>194</v>
      </c>
      <c r="H162" s="4"/>
      <c r="I162" s="26">
        <f t="shared" si="8"/>
        <v>0</v>
      </c>
      <c r="J162" s="27">
        <f t="shared" si="7"/>
        <v>0</v>
      </c>
      <c r="K162" s="27">
        <f t="shared" si="6"/>
        <v>0</v>
      </c>
    </row>
    <row r="163" spans="1:11" ht="22.5">
      <c r="A163" s="40">
        <v>20</v>
      </c>
      <c r="B163" s="18" t="s">
        <v>466</v>
      </c>
      <c r="C163" s="8" t="s">
        <v>222</v>
      </c>
      <c r="D163" s="8" t="s">
        <v>199</v>
      </c>
      <c r="E163" s="9" t="s">
        <v>108</v>
      </c>
      <c r="F163" s="10">
        <v>7</v>
      </c>
      <c r="G163" s="11" t="s">
        <v>194</v>
      </c>
      <c r="H163" s="4"/>
      <c r="I163" s="26">
        <f t="shared" si="8"/>
        <v>0</v>
      </c>
      <c r="J163" s="27">
        <f t="shared" si="7"/>
        <v>0</v>
      </c>
      <c r="K163" s="27">
        <f t="shared" si="6"/>
        <v>0</v>
      </c>
    </row>
    <row r="164" spans="1:11" ht="12">
      <c r="A164" s="40">
        <v>21</v>
      </c>
      <c r="B164" s="18" t="s">
        <v>467</v>
      </c>
      <c r="C164" s="8" t="s">
        <v>222</v>
      </c>
      <c r="D164" s="8" t="s">
        <v>25</v>
      </c>
      <c r="E164" s="9" t="s">
        <v>228</v>
      </c>
      <c r="F164" s="10">
        <v>0</v>
      </c>
      <c r="G164" s="11"/>
      <c r="H164" s="4"/>
      <c r="I164" s="26">
        <f t="shared" si="8"/>
        <v>0</v>
      </c>
      <c r="J164" s="27">
        <f t="shared" si="7"/>
        <v>0</v>
      </c>
      <c r="K164" s="27">
        <f t="shared" si="6"/>
        <v>0</v>
      </c>
    </row>
    <row r="165" spans="1:11" ht="22.5">
      <c r="A165" s="40">
        <v>21</v>
      </c>
      <c r="B165" s="18" t="s">
        <v>468</v>
      </c>
      <c r="C165" s="8" t="s">
        <v>222</v>
      </c>
      <c r="D165" s="8" t="s">
        <v>25</v>
      </c>
      <c r="E165" s="9" t="s">
        <v>72</v>
      </c>
      <c r="F165" s="10">
        <v>1</v>
      </c>
      <c r="G165" s="11"/>
      <c r="H165" s="4"/>
      <c r="I165" s="26">
        <f t="shared" si="8"/>
        <v>0</v>
      </c>
      <c r="J165" s="27">
        <f t="shared" si="7"/>
        <v>0</v>
      </c>
      <c r="K165" s="27">
        <f t="shared" si="6"/>
        <v>0</v>
      </c>
    </row>
    <row r="166" spans="1:11" ht="33.75">
      <c r="A166" s="40">
        <v>21</v>
      </c>
      <c r="B166" s="18" t="s">
        <v>469</v>
      </c>
      <c r="C166" s="8" t="s">
        <v>222</v>
      </c>
      <c r="D166" s="8" t="s">
        <v>25</v>
      </c>
      <c r="E166" s="9" t="s">
        <v>26</v>
      </c>
      <c r="F166" s="10">
        <v>2</v>
      </c>
      <c r="G166" s="11"/>
      <c r="H166" s="4"/>
      <c r="I166" s="26">
        <f t="shared" si="8"/>
        <v>0</v>
      </c>
      <c r="J166" s="27">
        <f t="shared" si="7"/>
        <v>0</v>
      </c>
      <c r="K166" s="27">
        <f t="shared" si="6"/>
        <v>0</v>
      </c>
    </row>
    <row r="167" spans="1:11" ht="56.25">
      <c r="A167" s="40">
        <v>21</v>
      </c>
      <c r="B167" s="18" t="s">
        <v>470</v>
      </c>
      <c r="C167" s="8" t="s">
        <v>222</v>
      </c>
      <c r="D167" s="8" t="s">
        <v>25</v>
      </c>
      <c r="E167" s="9" t="s">
        <v>109</v>
      </c>
      <c r="F167" s="10">
        <v>3</v>
      </c>
      <c r="G167" s="11"/>
      <c r="H167" s="4">
        <v>0.7</v>
      </c>
      <c r="I167" s="26">
        <f t="shared" si="8"/>
        <v>2.0999999999999996</v>
      </c>
      <c r="J167" s="27">
        <f t="shared" si="7"/>
        <v>0</v>
      </c>
      <c r="K167" s="27">
        <f t="shared" si="6"/>
        <v>1</v>
      </c>
    </row>
    <row r="168" spans="1:11" ht="67.5">
      <c r="A168" s="40">
        <v>21</v>
      </c>
      <c r="B168" s="18" t="s">
        <v>471</v>
      </c>
      <c r="C168" s="8" t="s">
        <v>222</v>
      </c>
      <c r="D168" s="8" t="s">
        <v>25</v>
      </c>
      <c r="E168" s="9" t="s">
        <v>27</v>
      </c>
      <c r="F168" s="10">
        <v>4</v>
      </c>
      <c r="G168" s="11" t="s">
        <v>194</v>
      </c>
      <c r="H168" s="4">
        <v>0.6</v>
      </c>
      <c r="I168" s="26">
        <f t="shared" si="8"/>
        <v>2.4</v>
      </c>
      <c r="J168" s="27">
        <f t="shared" si="7"/>
        <v>0</v>
      </c>
      <c r="K168" s="27">
        <f t="shared" si="6"/>
        <v>0</v>
      </c>
    </row>
    <row r="169" spans="1:11" ht="45">
      <c r="A169" s="40">
        <v>21</v>
      </c>
      <c r="B169" s="18" t="s">
        <v>472</v>
      </c>
      <c r="C169" s="8" t="s">
        <v>222</v>
      </c>
      <c r="D169" s="8" t="s">
        <v>25</v>
      </c>
      <c r="E169" s="9" t="s">
        <v>28</v>
      </c>
      <c r="F169" s="10">
        <v>5</v>
      </c>
      <c r="G169" s="11" t="s">
        <v>194</v>
      </c>
      <c r="H169" s="4"/>
      <c r="I169" s="26">
        <f t="shared" si="8"/>
        <v>0</v>
      </c>
      <c r="J169" s="27">
        <f t="shared" si="7"/>
        <v>0</v>
      </c>
      <c r="K169" s="27">
        <f t="shared" si="6"/>
        <v>0</v>
      </c>
    </row>
    <row r="170" spans="1:11" ht="45">
      <c r="A170" s="40">
        <v>21</v>
      </c>
      <c r="B170" s="18" t="s">
        <v>473</v>
      </c>
      <c r="C170" s="8" t="s">
        <v>222</v>
      </c>
      <c r="D170" s="8" t="s">
        <v>25</v>
      </c>
      <c r="E170" s="9" t="s">
        <v>110</v>
      </c>
      <c r="F170" s="10">
        <v>6</v>
      </c>
      <c r="G170" s="11" t="s">
        <v>194</v>
      </c>
      <c r="H170" s="4"/>
      <c r="I170" s="26">
        <f t="shared" si="8"/>
        <v>0</v>
      </c>
      <c r="J170" s="27">
        <f t="shared" si="7"/>
        <v>0</v>
      </c>
      <c r="K170" s="27">
        <f t="shared" si="6"/>
        <v>0</v>
      </c>
    </row>
    <row r="171" spans="1:11" ht="22.5">
      <c r="A171" s="40">
        <v>21</v>
      </c>
      <c r="B171" s="18" t="s">
        <v>474</v>
      </c>
      <c r="C171" s="8" t="s">
        <v>222</v>
      </c>
      <c r="D171" s="8" t="s">
        <v>25</v>
      </c>
      <c r="E171" s="9" t="s">
        <v>111</v>
      </c>
      <c r="F171" s="10">
        <v>7</v>
      </c>
      <c r="G171" s="11" t="s">
        <v>194</v>
      </c>
      <c r="H171" s="4"/>
      <c r="I171" s="26">
        <f t="shared" si="8"/>
        <v>0</v>
      </c>
      <c r="J171" s="27">
        <f t="shared" si="7"/>
        <v>0</v>
      </c>
      <c r="K171" s="27">
        <f t="shared" si="6"/>
        <v>0</v>
      </c>
    </row>
    <row r="172" spans="1:11" ht="22.5">
      <c r="A172" s="40">
        <v>22</v>
      </c>
      <c r="B172" s="18" t="s">
        <v>475</v>
      </c>
      <c r="C172" s="8" t="s">
        <v>229</v>
      </c>
      <c r="D172" s="8" t="s">
        <v>230</v>
      </c>
      <c r="E172" s="9" t="s">
        <v>231</v>
      </c>
      <c r="F172" s="10">
        <v>0</v>
      </c>
      <c r="G172" s="11"/>
      <c r="H172" s="4"/>
      <c r="I172" s="26">
        <f t="shared" si="8"/>
        <v>0</v>
      </c>
      <c r="J172" s="27">
        <f t="shared" si="7"/>
        <v>0</v>
      </c>
      <c r="K172" s="27">
        <f t="shared" si="6"/>
        <v>0</v>
      </c>
    </row>
    <row r="173" spans="1:11" ht="22.5">
      <c r="A173" s="40">
        <v>22</v>
      </c>
      <c r="B173" s="18" t="s">
        <v>476</v>
      </c>
      <c r="C173" s="8" t="s">
        <v>229</v>
      </c>
      <c r="D173" s="8" t="s">
        <v>230</v>
      </c>
      <c r="E173" s="9" t="s">
        <v>73</v>
      </c>
      <c r="F173" s="10">
        <v>1</v>
      </c>
      <c r="G173" s="11"/>
      <c r="H173" s="4"/>
      <c r="I173" s="26">
        <f t="shared" si="8"/>
        <v>0</v>
      </c>
      <c r="J173" s="27">
        <f t="shared" si="7"/>
        <v>0</v>
      </c>
      <c r="K173" s="27">
        <f t="shared" si="6"/>
        <v>0</v>
      </c>
    </row>
    <row r="174" spans="1:11" ht="35.25">
      <c r="A174" s="40">
        <v>22</v>
      </c>
      <c r="B174" s="18" t="s">
        <v>477</v>
      </c>
      <c r="C174" s="8" t="s">
        <v>229</v>
      </c>
      <c r="D174" s="8" t="s">
        <v>230</v>
      </c>
      <c r="E174" s="9" t="s">
        <v>301</v>
      </c>
      <c r="F174" s="10">
        <v>2</v>
      </c>
      <c r="G174" s="11"/>
      <c r="H174" s="4"/>
      <c r="I174" s="26">
        <f t="shared" si="8"/>
        <v>0</v>
      </c>
      <c r="J174" s="27">
        <f t="shared" si="7"/>
        <v>0</v>
      </c>
      <c r="K174" s="27">
        <f t="shared" si="6"/>
        <v>0</v>
      </c>
    </row>
    <row r="175" spans="1:11" ht="36">
      <c r="A175" s="40">
        <v>22</v>
      </c>
      <c r="B175" s="18" t="s">
        <v>478</v>
      </c>
      <c r="C175" s="8" t="s">
        <v>229</v>
      </c>
      <c r="D175" s="8" t="s">
        <v>230</v>
      </c>
      <c r="E175" s="9" t="s">
        <v>302</v>
      </c>
      <c r="F175" s="10">
        <v>3</v>
      </c>
      <c r="G175" s="11" t="s">
        <v>194</v>
      </c>
      <c r="H175" s="4">
        <v>1</v>
      </c>
      <c r="I175" s="26">
        <f t="shared" si="8"/>
        <v>3</v>
      </c>
      <c r="J175" s="27">
        <f t="shared" si="7"/>
        <v>1</v>
      </c>
      <c r="K175" s="27">
        <f t="shared" si="6"/>
        <v>0</v>
      </c>
    </row>
    <row r="176" spans="1:11" ht="47.25">
      <c r="A176" s="40">
        <v>22</v>
      </c>
      <c r="B176" s="18" t="s">
        <v>479</v>
      </c>
      <c r="C176" s="8" t="s">
        <v>229</v>
      </c>
      <c r="D176" s="8" t="s">
        <v>230</v>
      </c>
      <c r="E176" s="9" t="s">
        <v>303</v>
      </c>
      <c r="F176" s="10">
        <v>4</v>
      </c>
      <c r="G176" s="11"/>
      <c r="H176" s="4">
        <v>1</v>
      </c>
      <c r="I176" s="26">
        <f t="shared" si="8"/>
        <v>4</v>
      </c>
      <c r="J176" s="27">
        <f t="shared" si="7"/>
        <v>0</v>
      </c>
      <c r="K176" s="27">
        <f t="shared" si="6"/>
        <v>1</v>
      </c>
    </row>
    <row r="177" spans="1:11" ht="35.25">
      <c r="A177" s="40">
        <v>22</v>
      </c>
      <c r="B177" s="18" t="s">
        <v>480</v>
      </c>
      <c r="C177" s="8" t="s">
        <v>229</v>
      </c>
      <c r="D177" s="8" t="s">
        <v>230</v>
      </c>
      <c r="E177" s="9" t="s">
        <v>304</v>
      </c>
      <c r="F177" s="10">
        <v>5</v>
      </c>
      <c r="G177" s="13"/>
      <c r="H177" s="4"/>
      <c r="I177" s="26">
        <f t="shared" si="8"/>
        <v>0</v>
      </c>
      <c r="J177" s="27">
        <f t="shared" si="7"/>
        <v>0</v>
      </c>
      <c r="K177" s="27">
        <f t="shared" si="6"/>
        <v>0</v>
      </c>
    </row>
    <row r="178" spans="1:11" ht="22.5">
      <c r="A178" s="40">
        <v>22</v>
      </c>
      <c r="B178" s="18" t="s">
        <v>481</v>
      </c>
      <c r="C178" s="8" t="s">
        <v>229</v>
      </c>
      <c r="D178" s="8" t="s">
        <v>230</v>
      </c>
      <c r="E178" s="9" t="s">
        <v>305</v>
      </c>
      <c r="F178" s="10">
        <v>6</v>
      </c>
      <c r="G178" s="11" t="s">
        <v>194</v>
      </c>
      <c r="H178" s="4"/>
      <c r="I178" s="26">
        <f t="shared" si="8"/>
        <v>0</v>
      </c>
      <c r="J178" s="27">
        <f t="shared" si="7"/>
        <v>0</v>
      </c>
      <c r="K178" s="27">
        <f t="shared" si="6"/>
        <v>0</v>
      </c>
    </row>
    <row r="179" spans="1:11" ht="22.5">
      <c r="A179" s="40">
        <v>22</v>
      </c>
      <c r="B179" s="18" t="s">
        <v>482</v>
      </c>
      <c r="C179" s="8" t="s">
        <v>229</v>
      </c>
      <c r="D179" s="8" t="s">
        <v>230</v>
      </c>
      <c r="E179" s="9" t="s">
        <v>112</v>
      </c>
      <c r="F179" s="10">
        <v>7</v>
      </c>
      <c r="G179" s="11" t="s">
        <v>194</v>
      </c>
      <c r="H179" s="4"/>
      <c r="I179" s="26">
        <f t="shared" si="8"/>
        <v>0</v>
      </c>
      <c r="J179" s="27">
        <f t="shared" si="7"/>
        <v>0</v>
      </c>
      <c r="K179" s="27">
        <f t="shared" si="6"/>
        <v>0</v>
      </c>
    </row>
    <row r="180" spans="1:11" ht="22.5">
      <c r="A180" s="40">
        <v>23</v>
      </c>
      <c r="B180" s="18" t="s">
        <v>483</v>
      </c>
      <c r="C180" s="8" t="s">
        <v>229</v>
      </c>
      <c r="D180" s="8" t="s">
        <v>232</v>
      </c>
      <c r="E180" s="9" t="s">
        <v>233</v>
      </c>
      <c r="F180" s="10">
        <v>0</v>
      </c>
      <c r="G180" s="11"/>
      <c r="H180" s="4"/>
      <c r="I180" s="26">
        <f t="shared" si="8"/>
        <v>0</v>
      </c>
      <c r="J180" s="27">
        <f t="shared" si="7"/>
        <v>0</v>
      </c>
      <c r="K180" s="27">
        <f t="shared" si="6"/>
        <v>0</v>
      </c>
    </row>
    <row r="181" spans="1:11" ht="24">
      <c r="A181" s="40">
        <v>23</v>
      </c>
      <c r="B181" s="18" t="s">
        <v>484</v>
      </c>
      <c r="C181" s="8" t="s">
        <v>229</v>
      </c>
      <c r="D181" s="8" t="s">
        <v>232</v>
      </c>
      <c r="E181" s="9" t="s">
        <v>306</v>
      </c>
      <c r="F181" s="10">
        <v>1</v>
      </c>
      <c r="G181" s="11" t="s">
        <v>187</v>
      </c>
      <c r="H181" s="4"/>
      <c r="I181" s="26">
        <f t="shared" si="8"/>
        <v>0</v>
      </c>
      <c r="J181" s="27">
        <f t="shared" si="7"/>
        <v>0</v>
      </c>
      <c r="K181" s="27">
        <f t="shared" si="6"/>
        <v>0</v>
      </c>
    </row>
    <row r="182" spans="1:11" ht="36">
      <c r="A182" s="40">
        <v>23</v>
      </c>
      <c r="B182" s="18" t="s">
        <v>485</v>
      </c>
      <c r="C182" s="8" t="s">
        <v>229</v>
      </c>
      <c r="D182" s="8" t="s">
        <v>232</v>
      </c>
      <c r="E182" s="9" t="s">
        <v>307</v>
      </c>
      <c r="F182" s="10">
        <v>2</v>
      </c>
      <c r="G182" s="11" t="s">
        <v>189</v>
      </c>
      <c r="H182" s="4"/>
      <c r="I182" s="26">
        <f t="shared" si="8"/>
        <v>0</v>
      </c>
      <c r="J182" s="27">
        <f t="shared" si="7"/>
        <v>0</v>
      </c>
      <c r="K182" s="27">
        <f t="shared" si="6"/>
        <v>0</v>
      </c>
    </row>
    <row r="183" spans="1:11" ht="47.25">
      <c r="A183" s="40">
        <v>23</v>
      </c>
      <c r="B183" s="18" t="s">
        <v>486</v>
      </c>
      <c r="C183" s="8" t="s">
        <v>229</v>
      </c>
      <c r="D183" s="8" t="s">
        <v>232</v>
      </c>
      <c r="E183" s="9" t="s">
        <v>308</v>
      </c>
      <c r="F183" s="10">
        <v>3</v>
      </c>
      <c r="G183" s="13"/>
      <c r="H183" s="4">
        <v>1</v>
      </c>
      <c r="I183" s="26">
        <f t="shared" si="8"/>
        <v>3</v>
      </c>
      <c r="J183" s="27">
        <f t="shared" si="7"/>
        <v>0</v>
      </c>
      <c r="K183" s="27">
        <f t="shared" si="6"/>
        <v>1</v>
      </c>
    </row>
    <row r="184" spans="1:11" ht="35.25">
      <c r="A184" s="40">
        <v>23</v>
      </c>
      <c r="B184" s="18" t="s">
        <v>487</v>
      </c>
      <c r="C184" s="8" t="s">
        <v>229</v>
      </c>
      <c r="D184" s="8" t="s">
        <v>232</v>
      </c>
      <c r="E184" s="9" t="s">
        <v>113</v>
      </c>
      <c r="F184" s="10">
        <v>4</v>
      </c>
      <c r="G184" s="11" t="s">
        <v>194</v>
      </c>
      <c r="H184" s="4">
        <v>1</v>
      </c>
      <c r="I184" s="26">
        <f t="shared" si="8"/>
        <v>4</v>
      </c>
      <c r="J184" s="27">
        <f t="shared" si="7"/>
        <v>1</v>
      </c>
      <c r="K184" s="27">
        <f t="shared" si="6"/>
        <v>0</v>
      </c>
    </row>
    <row r="185" spans="1:11" ht="24">
      <c r="A185" s="40">
        <v>23</v>
      </c>
      <c r="B185" s="18" t="s">
        <v>488</v>
      </c>
      <c r="C185" s="8" t="s">
        <v>229</v>
      </c>
      <c r="D185" s="8" t="s">
        <v>232</v>
      </c>
      <c r="E185" s="9" t="s">
        <v>632</v>
      </c>
      <c r="F185" s="10">
        <v>5</v>
      </c>
      <c r="G185" s="13"/>
      <c r="H185" s="4"/>
      <c r="I185" s="26">
        <f t="shared" si="8"/>
        <v>0</v>
      </c>
      <c r="J185" s="27">
        <f t="shared" si="7"/>
        <v>0</v>
      </c>
      <c r="K185" s="27">
        <f t="shared" si="6"/>
        <v>0</v>
      </c>
    </row>
    <row r="186" spans="1:11" ht="46.5">
      <c r="A186" s="40">
        <v>23</v>
      </c>
      <c r="B186" s="18" t="s">
        <v>489</v>
      </c>
      <c r="C186" s="8" t="s">
        <v>229</v>
      </c>
      <c r="D186" s="8" t="s">
        <v>232</v>
      </c>
      <c r="E186" s="9" t="s">
        <v>114</v>
      </c>
      <c r="F186" s="10">
        <v>6</v>
      </c>
      <c r="G186" s="11"/>
      <c r="H186" s="4"/>
      <c r="I186" s="26">
        <f t="shared" si="8"/>
        <v>0</v>
      </c>
      <c r="J186" s="27">
        <f t="shared" si="7"/>
        <v>0</v>
      </c>
      <c r="K186" s="27">
        <f t="shared" si="6"/>
        <v>0</v>
      </c>
    </row>
    <row r="187" spans="1:11" ht="22.5">
      <c r="A187" s="40">
        <v>23</v>
      </c>
      <c r="B187" s="18" t="s">
        <v>490</v>
      </c>
      <c r="C187" s="8" t="s">
        <v>229</v>
      </c>
      <c r="D187" s="8" t="s">
        <v>232</v>
      </c>
      <c r="E187" s="9" t="s">
        <v>115</v>
      </c>
      <c r="F187" s="10">
        <v>7</v>
      </c>
      <c r="G187" s="13"/>
      <c r="H187" s="4"/>
      <c r="I187" s="26">
        <f t="shared" si="8"/>
        <v>0</v>
      </c>
      <c r="J187" s="27">
        <f t="shared" si="7"/>
        <v>0</v>
      </c>
      <c r="K187" s="27">
        <f t="shared" si="6"/>
        <v>0</v>
      </c>
    </row>
    <row r="188" spans="1:11" ht="12">
      <c r="A188" s="41">
        <v>24</v>
      </c>
      <c r="B188" s="18" t="s">
        <v>491</v>
      </c>
      <c r="C188" s="8" t="s">
        <v>229</v>
      </c>
      <c r="D188" s="8" t="s">
        <v>234</v>
      </c>
      <c r="E188" s="9" t="s">
        <v>227</v>
      </c>
      <c r="F188" s="10">
        <v>0</v>
      </c>
      <c r="G188" s="11"/>
      <c r="H188" s="4"/>
      <c r="I188" s="26">
        <f t="shared" si="8"/>
        <v>0</v>
      </c>
      <c r="J188" s="27">
        <f t="shared" si="7"/>
        <v>0</v>
      </c>
      <c r="K188" s="27">
        <f t="shared" si="6"/>
        <v>0</v>
      </c>
    </row>
    <row r="189" spans="1:11" ht="22.5">
      <c r="A189" s="41">
        <v>24</v>
      </c>
      <c r="B189" s="18" t="s">
        <v>492</v>
      </c>
      <c r="C189" s="8" t="s">
        <v>229</v>
      </c>
      <c r="D189" s="8" t="s">
        <v>234</v>
      </c>
      <c r="E189" s="9" t="s">
        <v>74</v>
      </c>
      <c r="F189" s="10">
        <v>1</v>
      </c>
      <c r="G189" s="18"/>
      <c r="H189" s="4"/>
      <c r="I189" s="26">
        <f t="shared" si="8"/>
        <v>0</v>
      </c>
      <c r="J189" s="27">
        <f t="shared" si="7"/>
        <v>0</v>
      </c>
      <c r="K189" s="27">
        <f t="shared" si="6"/>
        <v>0</v>
      </c>
    </row>
    <row r="190" spans="1:11" ht="24">
      <c r="A190" s="41">
        <v>24</v>
      </c>
      <c r="B190" s="18" t="s">
        <v>493</v>
      </c>
      <c r="C190" s="8" t="s">
        <v>229</v>
      </c>
      <c r="D190" s="8" t="s">
        <v>234</v>
      </c>
      <c r="E190" s="9" t="s">
        <v>116</v>
      </c>
      <c r="F190" s="10">
        <v>2</v>
      </c>
      <c r="G190" s="11" t="s">
        <v>194</v>
      </c>
      <c r="H190" s="4"/>
      <c r="I190" s="26">
        <f t="shared" si="8"/>
        <v>0</v>
      </c>
      <c r="J190" s="27">
        <f t="shared" si="7"/>
        <v>0</v>
      </c>
      <c r="K190" s="27">
        <f t="shared" si="6"/>
        <v>0</v>
      </c>
    </row>
    <row r="191" spans="1:11" ht="36">
      <c r="A191" s="41">
        <v>24</v>
      </c>
      <c r="B191" s="18" t="s">
        <v>494</v>
      </c>
      <c r="C191" s="8" t="s">
        <v>229</v>
      </c>
      <c r="D191" s="8" t="s">
        <v>234</v>
      </c>
      <c r="E191" s="9" t="s">
        <v>117</v>
      </c>
      <c r="F191" s="10">
        <v>3</v>
      </c>
      <c r="G191" s="11" t="s">
        <v>194</v>
      </c>
      <c r="H191" s="4">
        <v>1</v>
      </c>
      <c r="I191" s="26">
        <f t="shared" si="8"/>
        <v>3</v>
      </c>
      <c r="J191" s="27">
        <f t="shared" si="7"/>
        <v>1</v>
      </c>
      <c r="K191" s="27">
        <f t="shared" si="6"/>
        <v>0</v>
      </c>
    </row>
    <row r="192" spans="1:11" ht="45">
      <c r="A192" s="41">
        <v>24</v>
      </c>
      <c r="B192" s="18" t="s">
        <v>495</v>
      </c>
      <c r="C192" s="8" t="s">
        <v>229</v>
      </c>
      <c r="D192" s="8" t="s">
        <v>234</v>
      </c>
      <c r="E192" s="9" t="s">
        <v>29</v>
      </c>
      <c r="F192" s="10">
        <v>4</v>
      </c>
      <c r="G192" s="11"/>
      <c r="H192" s="4">
        <v>1</v>
      </c>
      <c r="I192" s="26">
        <f t="shared" si="8"/>
        <v>4</v>
      </c>
      <c r="J192" s="27">
        <f t="shared" si="7"/>
        <v>0</v>
      </c>
      <c r="K192" s="27">
        <f t="shared" si="6"/>
        <v>1</v>
      </c>
    </row>
    <row r="193" spans="1:11" ht="46.5">
      <c r="A193" s="41">
        <v>24</v>
      </c>
      <c r="B193" s="18" t="s">
        <v>496</v>
      </c>
      <c r="C193" s="8" t="s">
        <v>229</v>
      </c>
      <c r="D193" s="8" t="s">
        <v>234</v>
      </c>
      <c r="E193" s="9" t="s">
        <v>309</v>
      </c>
      <c r="F193" s="10">
        <v>5</v>
      </c>
      <c r="G193" s="11" t="s">
        <v>194</v>
      </c>
      <c r="H193" s="4"/>
      <c r="I193" s="26">
        <f t="shared" si="8"/>
        <v>0</v>
      </c>
      <c r="J193" s="27">
        <f t="shared" si="7"/>
        <v>0</v>
      </c>
      <c r="K193" s="27">
        <f t="shared" si="6"/>
        <v>0</v>
      </c>
    </row>
    <row r="194" spans="1:11" ht="36">
      <c r="A194" s="41">
        <v>24</v>
      </c>
      <c r="B194" s="18" t="s">
        <v>497</v>
      </c>
      <c r="C194" s="8" t="s">
        <v>229</v>
      </c>
      <c r="D194" s="8" t="s">
        <v>234</v>
      </c>
      <c r="E194" s="9" t="s">
        <v>0</v>
      </c>
      <c r="F194" s="10">
        <v>6</v>
      </c>
      <c r="G194" s="11" t="s">
        <v>194</v>
      </c>
      <c r="H194" s="4"/>
      <c r="I194" s="26">
        <f t="shared" si="8"/>
        <v>0</v>
      </c>
      <c r="J194" s="27">
        <f t="shared" si="7"/>
        <v>0</v>
      </c>
      <c r="K194" s="27">
        <f t="shared" si="6"/>
        <v>0</v>
      </c>
    </row>
    <row r="195" spans="1:11" ht="13.5">
      <c r="A195" s="41">
        <v>24</v>
      </c>
      <c r="B195" s="18" t="s">
        <v>498</v>
      </c>
      <c r="C195" s="8" t="s">
        <v>229</v>
      </c>
      <c r="D195" s="8" t="s">
        <v>234</v>
      </c>
      <c r="E195" s="9" t="s">
        <v>118</v>
      </c>
      <c r="F195" s="10">
        <v>7</v>
      </c>
      <c r="G195" s="11" t="s">
        <v>194</v>
      </c>
      <c r="H195" s="4"/>
      <c r="I195" s="26">
        <f t="shared" si="8"/>
        <v>0</v>
      </c>
      <c r="J195" s="27">
        <f t="shared" si="7"/>
        <v>0</v>
      </c>
      <c r="K195" s="27">
        <f t="shared" si="6"/>
        <v>0</v>
      </c>
    </row>
    <row r="196" spans="1:11" ht="22.5">
      <c r="A196" s="40">
        <v>25</v>
      </c>
      <c r="B196" s="18" t="s">
        <v>499</v>
      </c>
      <c r="C196" s="8" t="s">
        <v>235</v>
      </c>
      <c r="D196" s="8" t="s">
        <v>236</v>
      </c>
      <c r="E196" s="9" t="s">
        <v>237</v>
      </c>
      <c r="F196" s="10">
        <v>0</v>
      </c>
      <c r="G196" s="11"/>
      <c r="H196" s="4"/>
      <c r="I196" s="26">
        <f t="shared" si="8"/>
        <v>0</v>
      </c>
      <c r="J196" s="27">
        <f t="shared" si="7"/>
        <v>0</v>
      </c>
      <c r="K196" s="27">
        <f t="shared" si="6"/>
        <v>0</v>
      </c>
    </row>
    <row r="197" spans="1:11" ht="45">
      <c r="A197" s="40">
        <v>25</v>
      </c>
      <c r="B197" s="18" t="s">
        <v>500</v>
      </c>
      <c r="C197" s="8" t="s">
        <v>235</v>
      </c>
      <c r="D197" s="8" t="s">
        <v>236</v>
      </c>
      <c r="E197" s="9" t="s">
        <v>119</v>
      </c>
      <c r="F197" s="10">
        <v>1</v>
      </c>
      <c r="G197" s="11"/>
      <c r="H197" s="4"/>
      <c r="I197" s="26">
        <f t="shared" si="8"/>
        <v>0</v>
      </c>
      <c r="J197" s="27">
        <f t="shared" si="7"/>
        <v>0</v>
      </c>
      <c r="K197" s="27">
        <f aca="true" t="shared" si="9" ref="K197:K260">IF(AND(G197&lt;&gt;"基本",H197&gt;=50%),1,0)</f>
        <v>0</v>
      </c>
    </row>
    <row r="198" spans="1:11" ht="24">
      <c r="A198" s="40">
        <v>25</v>
      </c>
      <c r="B198" s="18" t="s">
        <v>501</v>
      </c>
      <c r="C198" s="8" t="s">
        <v>235</v>
      </c>
      <c r="D198" s="8" t="s">
        <v>236</v>
      </c>
      <c r="E198" s="9" t="s">
        <v>120</v>
      </c>
      <c r="F198" s="10">
        <v>2</v>
      </c>
      <c r="G198" s="13"/>
      <c r="H198" s="4"/>
      <c r="I198" s="26">
        <f t="shared" si="8"/>
        <v>0</v>
      </c>
      <c r="J198" s="27">
        <f t="shared" si="7"/>
        <v>0</v>
      </c>
      <c r="K198" s="27">
        <f t="shared" si="9"/>
        <v>0</v>
      </c>
    </row>
    <row r="199" spans="1:11" ht="47.25">
      <c r="A199" s="40">
        <v>25</v>
      </c>
      <c r="B199" s="18" t="s">
        <v>502</v>
      </c>
      <c r="C199" s="8" t="s">
        <v>235</v>
      </c>
      <c r="D199" s="8" t="s">
        <v>236</v>
      </c>
      <c r="E199" s="9" t="s">
        <v>121</v>
      </c>
      <c r="F199" s="10">
        <v>3</v>
      </c>
      <c r="G199" s="11"/>
      <c r="H199" s="4">
        <v>0.8</v>
      </c>
      <c r="I199" s="26">
        <f t="shared" si="8"/>
        <v>2.4000000000000004</v>
      </c>
      <c r="J199" s="27">
        <f t="shared" si="7"/>
        <v>0</v>
      </c>
      <c r="K199" s="27">
        <f t="shared" si="9"/>
        <v>1</v>
      </c>
    </row>
    <row r="200" spans="1:11" ht="22.5">
      <c r="A200" s="40">
        <v>25</v>
      </c>
      <c r="B200" s="18" t="s">
        <v>503</v>
      </c>
      <c r="C200" s="8" t="s">
        <v>235</v>
      </c>
      <c r="D200" s="8" t="s">
        <v>236</v>
      </c>
      <c r="E200" s="9" t="s">
        <v>238</v>
      </c>
      <c r="F200" s="10">
        <v>4</v>
      </c>
      <c r="G200" s="11" t="s">
        <v>194</v>
      </c>
      <c r="H200" s="4">
        <v>0.8</v>
      </c>
      <c r="I200" s="26">
        <f t="shared" si="8"/>
        <v>3.2</v>
      </c>
      <c r="J200" s="27">
        <f aca="true" t="shared" si="10" ref="J200:J263">IF(AND(G200="基本",H200&gt;=80%),1,0)</f>
        <v>1</v>
      </c>
      <c r="K200" s="27">
        <f t="shared" si="9"/>
        <v>0</v>
      </c>
    </row>
    <row r="201" spans="1:11" ht="35.25">
      <c r="A201" s="40">
        <v>25</v>
      </c>
      <c r="B201" s="18" t="s">
        <v>504</v>
      </c>
      <c r="C201" s="8" t="s">
        <v>235</v>
      </c>
      <c r="D201" s="8" t="s">
        <v>236</v>
      </c>
      <c r="E201" s="9" t="s">
        <v>122</v>
      </c>
      <c r="F201" s="10">
        <v>5</v>
      </c>
      <c r="G201" s="11" t="s">
        <v>194</v>
      </c>
      <c r="H201" s="4"/>
      <c r="I201" s="26">
        <f aca="true" t="shared" si="11" ref="I201:I265">F201*H201</f>
        <v>0</v>
      </c>
      <c r="J201" s="27">
        <f t="shared" si="10"/>
        <v>0</v>
      </c>
      <c r="K201" s="27">
        <f t="shared" si="9"/>
        <v>0</v>
      </c>
    </row>
    <row r="202" spans="1:11" ht="24">
      <c r="A202" s="40">
        <v>25</v>
      </c>
      <c r="B202" s="18" t="s">
        <v>505</v>
      </c>
      <c r="C202" s="8" t="s">
        <v>235</v>
      </c>
      <c r="D202" s="8" t="s">
        <v>236</v>
      </c>
      <c r="E202" s="9" t="s">
        <v>123</v>
      </c>
      <c r="F202" s="10">
        <v>6</v>
      </c>
      <c r="G202" s="11" t="s">
        <v>194</v>
      </c>
      <c r="H202" s="4"/>
      <c r="I202" s="26">
        <f t="shared" si="11"/>
        <v>0</v>
      </c>
      <c r="J202" s="27">
        <f t="shared" si="10"/>
        <v>0</v>
      </c>
      <c r="K202" s="27">
        <f t="shared" si="9"/>
        <v>0</v>
      </c>
    </row>
    <row r="203" spans="1:11" ht="22.5">
      <c r="A203" s="40"/>
      <c r="B203" s="18" t="s">
        <v>506</v>
      </c>
      <c r="C203" s="8" t="s">
        <v>235</v>
      </c>
      <c r="D203" s="8" t="s">
        <v>236</v>
      </c>
      <c r="E203" s="9" t="s">
        <v>239</v>
      </c>
      <c r="F203" s="10">
        <v>7</v>
      </c>
      <c r="G203" s="11" t="s">
        <v>194</v>
      </c>
      <c r="H203" s="4"/>
      <c r="I203" s="26">
        <f t="shared" si="11"/>
        <v>0</v>
      </c>
      <c r="J203" s="27">
        <f t="shared" si="10"/>
        <v>0</v>
      </c>
      <c r="K203" s="27">
        <f t="shared" si="9"/>
        <v>0</v>
      </c>
    </row>
    <row r="204" spans="1:11" ht="22.5">
      <c r="A204" s="40">
        <v>26</v>
      </c>
      <c r="B204" s="18" t="s">
        <v>507</v>
      </c>
      <c r="C204" s="8" t="s">
        <v>235</v>
      </c>
      <c r="D204" s="8" t="s">
        <v>240</v>
      </c>
      <c r="E204" s="9" t="s">
        <v>241</v>
      </c>
      <c r="F204" s="10">
        <v>0</v>
      </c>
      <c r="G204" s="11"/>
      <c r="H204" s="4"/>
      <c r="I204" s="26">
        <f t="shared" si="11"/>
        <v>0</v>
      </c>
      <c r="J204" s="27">
        <f t="shared" si="10"/>
        <v>0</v>
      </c>
      <c r="K204" s="27">
        <f t="shared" si="9"/>
        <v>0</v>
      </c>
    </row>
    <row r="205" spans="1:11" ht="22.5">
      <c r="A205" s="40">
        <v>26</v>
      </c>
      <c r="B205" s="18" t="s">
        <v>508</v>
      </c>
      <c r="C205" s="8" t="s">
        <v>235</v>
      </c>
      <c r="D205" s="8" t="s">
        <v>240</v>
      </c>
      <c r="E205" s="9" t="s">
        <v>75</v>
      </c>
      <c r="F205" s="10">
        <v>1</v>
      </c>
      <c r="G205" s="11" t="s">
        <v>189</v>
      </c>
      <c r="H205" s="4"/>
      <c r="I205" s="26">
        <f t="shared" si="11"/>
        <v>0</v>
      </c>
      <c r="J205" s="27">
        <f t="shared" si="10"/>
        <v>0</v>
      </c>
      <c r="K205" s="27">
        <f t="shared" si="9"/>
        <v>0</v>
      </c>
    </row>
    <row r="206" spans="1:11" ht="47.25">
      <c r="A206" s="40">
        <v>26</v>
      </c>
      <c r="B206" s="18" t="s">
        <v>509</v>
      </c>
      <c r="C206" s="8" t="s">
        <v>235</v>
      </c>
      <c r="D206" s="8" t="s">
        <v>240</v>
      </c>
      <c r="E206" s="9" t="s">
        <v>171</v>
      </c>
      <c r="F206" s="10">
        <v>2</v>
      </c>
      <c r="G206" s="11" t="s">
        <v>194</v>
      </c>
      <c r="H206" s="4"/>
      <c r="I206" s="26">
        <f t="shared" si="11"/>
        <v>0</v>
      </c>
      <c r="J206" s="27">
        <f t="shared" si="10"/>
        <v>0</v>
      </c>
      <c r="K206" s="27">
        <f t="shared" si="9"/>
        <v>0</v>
      </c>
    </row>
    <row r="207" spans="1:11" ht="36">
      <c r="A207" s="40">
        <v>26</v>
      </c>
      <c r="B207" s="18" t="s">
        <v>510</v>
      </c>
      <c r="C207" s="8" t="s">
        <v>235</v>
      </c>
      <c r="D207" s="8" t="s">
        <v>240</v>
      </c>
      <c r="E207" s="9" t="s">
        <v>124</v>
      </c>
      <c r="F207" s="10">
        <v>3</v>
      </c>
      <c r="G207" s="11" t="s">
        <v>194</v>
      </c>
      <c r="H207" s="4">
        <v>1</v>
      </c>
      <c r="I207" s="26">
        <f t="shared" si="11"/>
        <v>3</v>
      </c>
      <c r="J207" s="27">
        <f t="shared" si="10"/>
        <v>1</v>
      </c>
      <c r="K207" s="27">
        <f t="shared" si="9"/>
        <v>0</v>
      </c>
    </row>
    <row r="208" spans="1:11" ht="56.25">
      <c r="A208" s="40">
        <v>26</v>
      </c>
      <c r="B208" s="18" t="s">
        <v>511</v>
      </c>
      <c r="C208" s="8" t="s">
        <v>235</v>
      </c>
      <c r="D208" s="8" t="s">
        <v>240</v>
      </c>
      <c r="E208" s="9" t="s">
        <v>624</v>
      </c>
      <c r="F208" s="10">
        <v>4</v>
      </c>
      <c r="G208" s="11"/>
      <c r="H208" s="4">
        <v>0.8</v>
      </c>
      <c r="I208" s="26">
        <f t="shared" si="11"/>
        <v>3.2</v>
      </c>
      <c r="J208" s="27">
        <f t="shared" si="10"/>
        <v>0</v>
      </c>
      <c r="K208" s="27">
        <f t="shared" si="9"/>
        <v>1</v>
      </c>
    </row>
    <row r="209" spans="1:11" ht="35.25">
      <c r="A209" s="40">
        <v>26</v>
      </c>
      <c r="B209" s="18" t="s">
        <v>512</v>
      </c>
      <c r="C209" s="8" t="s">
        <v>235</v>
      </c>
      <c r="D209" s="8" t="s">
        <v>240</v>
      </c>
      <c r="E209" s="9" t="s">
        <v>125</v>
      </c>
      <c r="F209" s="10">
        <v>5</v>
      </c>
      <c r="G209" s="11"/>
      <c r="H209" s="4"/>
      <c r="I209" s="26">
        <f t="shared" si="11"/>
        <v>0</v>
      </c>
      <c r="J209" s="27">
        <f t="shared" si="10"/>
        <v>0</v>
      </c>
      <c r="K209" s="27">
        <f t="shared" si="9"/>
        <v>0</v>
      </c>
    </row>
    <row r="210" spans="1:11" ht="35.25">
      <c r="A210" s="40">
        <v>26</v>
      </c>
      <c r="B210" s="18" t="s">
        <v>513</v>
      </c>
      <c r="C210" s="8" t="s">
        <v>235</v>
      </c>
      <c r="D210" s="8" t="s">
        <v>240</v>
      </c>
      <c r="E210" s="9" t="s">
        <v>172</v>
      </c>
      <c r="F210" s="10">
        <v>6</v>
      </c>
      <c r="G210" s="11" t="s">
        <v>194</v>
      </c>
      <c r="H210" s="4"/>
      <c r="I210" s="26">
        <f t="shared" si="11"/>
        <v>0</v>
      </c>
      <c r="J210" s="27">
        <f t="shared" si="10"/>
        <v>0</v>
      </c>
      <c r="K210" s="27">
        <f t="shared" si="9"/>
        <v>0</v>
      </c>
    </row>
    <row r="211" spans="1:11" ht="36">
      <c r="A211" s="40">
        <v>26</v>
      </c>
      <c r="B211" s="18" t="s">
        <v>514</v>
      </c>
      <c r="C211" s="8" t="s">
        <v>235</v>
      </c>
      <c r="D211" s="8" t="s">
        <v>240</v>
      </c>
      <c r="E211" s="9" t="s">
        <v>126</v>
      </c>
      <c r="F211" s="10">
        <v>7</v>
      </c>
      <c r="G211" s="13"/>
      <c r="H211" s="4"/>
      <c r="I211" s="26">
        <f t="shared" si="11"/>
        <v>0</v>
      </c>
      <c r="J211" s="27">
        <f t="shared" si="10"/>
        <v>0</v>
      </c>
      <c r="K211" s="27">
        <f t="shared" si="9"/>
        <v>0</v>
      </c>
    </row>
    <row r="212" spans="1:11" ht="22.5">
      <c r="A212" s="40">
        <v>27</v>
      </c>
      <c r="B212" s="18" t="s">
        <v>515</v>
      </c>
      <c r="C212" s="8" t="s">
        <v>235</v>
      </c>
      <c r="D212" s="8" t="s">
        <v>242</v>
      </c>
      <c r="E212" s="9" t="s">
        <v>243</v>
      </c>
      <c r="F212" s="19">
        <v>0</v>
      </c>
      <c r="G212" s="11"/>
      <c r="H212" s="4"/>
      <c r="I212" s="26">
        <f t="shared" si="11"/>
        <v>0</v>
      </c>
      <c r="J212" s="27">
        <f t="shared" si="10"/>
        <v>0</v>
      </c>
      <c r="K212" s="27">
        <f t="shared" si="9"/>
        <v>0</v>
      </c>
    </row>
    <row r="213" spans="1:11" ht="56.25">
      <c r="A213" s="40">
        <v>27</v>
      </c>
      <c r="B213" s="18" t="s">
        <v>516</v>
      </c>
      <c r="C213" s="8" t="s">
        <v>235</v>
      </c>
      <c r="D213" s="8" t="s">
        <v>242</v>
      </c>
      <c r="E213" s="9" t="s">
        <v>76</v>
      </c>
      <c r="F213" s="10">
        <v>1</v>
      </c>
      <c r="G213" s="11"/>
      <c r="H213" s="4"/>
      <c r="I213" s="26">
        <f t="shared" si="11"/>
        <v>0</v>
      </c>
      <c r="J213" s="27">
        <f t="shared" si="10"/>
        <v>0</v>
      </c>
      <c r="K213" s="27">
        <f t="shared" si="9"/>
        <v>0</v>
      </c>
    </row>
    <row r="214" spans="1:11" ht="35.25">
      <c r="A214" s="40">
        <v>27</v>
      </c>
      <c r="B214" s="18" t="s">
        <v>517</v>
      </c>
      <c r="C214" s="8" t="s">
        <v>235</v>
      </c>
      <c r="D214" s="8" t="s">
        <v>242</v>
      </c>
      <c r="E214" s="9" t="s">
        <v>127</v>
      </c>
      <c r="F214" s="10">
        <v>2</v>
      </c>
      <c r="G214" s="11"/>
      <c r="H214" s="4"/>
      <c r="I214" s="26">
        <f t="shared" si="11"/>
        <v>0</v>
      </c>
      <c r="J214" s="27">
        <f t="shared" si="10"/>
        <v>0</v>
      </c>
      <c r="K214" s="27">
        <f t="shared" si="9"/>
        <v>0</v>
      </c>
    </row>
    <row r="215" spans="1:11" ht="70.5">
      <c r="A215" s="40">
        <v>27</v>
      </c>
      <c r="B215" s="18" t="s">
        <v>518</v>
      </c>
      <c r="C215" s="8" t="s">
        <v>235</v>
      </c>
      <c r="D215" s="8" t="s">
        <v>242</v>
      </c>
      <c r="E215" s="9" t="s">
        <v>1</v>
      </c>
      <c r="F215" s="10">
        <v>3</v>
      </c>
      <c r="G215" s="11"/>
      <c r="H215" s="4">
        <v>0.3</v>
      </c>
      <c r="I215" s="26">
        <f t="shared" si="11"/>
        <v>0.8999999999999999</v>
      </c>
      <c r="J215" s="27">
        <f t="shared" si="10"/>
        <v>0</v>
      </c>
      <c r="K215" s="27">
        <f t="shared" si="9"/>
        <v>0</v>
      </c>
    </row>
    <row r="216" spans="1:11" ht="24">
      <c r="A216" s="40">
        <v>27</v>
      </c>
      <c r="B216" s="18" t="s">
        <v>519</v>
      </c>
      <c r="C216" s="8" t="s">
        <v>235</v>
      </c>
      <c r="D216" s="8" t="s">
        <v>242</v>
      </c>
      <c r="E216" s="9" t="s">
        <v>173</v>
      </c>
      <c r="F216" s="10">
        <v>4</v>
      </c>
      <c r="G216" s="11" t="s">
        <v>194</v>
      </c>
      <c r="H216" s="4">
        <v>0.2</v>
      </c>
      <c r="I216" s="26">
        <f t="shared" si="11"/>
        <v>0.8</v>
      </c>
      <c r="J216" s="27">
        <f t="shared" si="10"/>
        <v>0</v>
      </c>
      <c r="K216" s="27">
        <f t="shared" si="9"/>
        <v>0</v>
      </c>
    </row>
    <row r="217" spans="1:11" ht="35.25">
      <c r="A217" s="40">
        <v>27</v>
      </c>
      <c r="B217" s="18" t="s">
        <v>520</v>
      </c>
      <c r="C217" s="8" t="s">
        <v>235</v>
      </c>
      <c r="D217" s="8" t="s">
        <v>242</v>
      </c>
      <c r="E217" s="9" t="s">
        <v>174</v>
      </c>
      <c r="F217" s="10">
        <v>5</v>
      </c>
      <c r="G217" s="11" t="s">
        <v>194</v>
      </c>
      <c r="H217" s="4"/>
      <c r="I217" s="26">
        <f t="shared" si="11"/>
        <v>0</v>
      </c>
      <c r="J217" s="27">
        <f t="shared" si="10"/>
        <v>0</v>
      </c>
      <c r="K217" s="27">
        <f t="shared" si="9"/>
        <v>0</v>
      </c>
    </row>
    <row r="218" spans="1:11" ht="22.5">
      <c r="A218" s="40">
        <v>27</v>
      </c>
      <c r="B218" s="18" t="s">
        <v>521</v>
      </c>
      <c r="C218" s="8" t="s">
        <v>235</v>
      </c>
      <c r="D218" s="8" t="s">
        <v>242</v>
      </c>
      <c r="E218" s="9" t="s">
        <v>2</v>
      </c>
      <c r="F218" s="10">
        <v>6</v>
      </c>
      <c r="G218" s="11" t="s">
        <v>194</v>
      </c>
      <c r="H218" s="4"/>
      <c r="I218" s="26">
        <f t="shared" si="11"/>
        <v>0</v>
      </c>
      <c r="J218" s="27">
        <f t="shared" si="10"/>
        <v>0</v>
      </c>
      <c r="K218" s="27">
        <f t="shared" si="9"/>
        <v>0</v>
      </c>
    </row>
    <row r="219" spans="1:11" ht="22.5">
      <c r="A219" s="40">
        <v>27</v>
      </c>
      <c r="B219" s="18" t="s">
        <v>522</v>
      </c>
      <c r="C219" s="8" t="s">
        <v>235</v>
      </c>
      <c r="D219" s="8" t="s">
        <v>242</v>
      </c>
      <c r="E219" s="9" t="s">
        <v>128</v>
      </c>
      <c r="F219" s="10">
        <v>7</v>
      </c>
      <c r="G219" s="11"/>
      <c r="H219" s="4"/>
      <c r="I219" s="26">
        <f t="shared" si="11"/>
        <v>0</v>
      </c>
      <c r="J219" s="27">
        <f t="shared" si="10"/>
        <v>0</v>
      </c>
      <c r="K219" s="27">
        <f t="shared" si="9"/>
        <v>0</v>
      </c>
    </row>
    <row r="220" spans="1:11" ht="22.5">
      <c r="A220" s="40">
        <v>28</v>
      </c>
      <c r="B220" s="18" t="s">
        <v>523</v>
      </c>
      <c r="C220" s="8" t="s">
        <v>235</v>
      </c>
      <c r="D220" s="8" t="s">
        <v>245</v>
      </c>
      <c r="E220" s="9" t="s">
        <v>246</v>
      </c>
      <c r="F220" s="10">
        <v>0</v>
      </c>
      <c r="G220" s="11"/>
      <c r="H220" s="4"/>
      <c r="I220" s="26">
        <f t="shared" si="11"/>
        <v>0</v>
      </c>
      <c r="J220" s="27">
        <f t="shared" si="10"/>
        <v>0</v>
      </c>
      <c r="K220" s="27">
        <f t="shared" si="9"/>
        <v>0</v>
      </c>
    </row>
    <row r="221" spans="1:11" ht="22.5">
      <c r="A221" s="40">
        <v>28</v>
      </c>
      <c r="B221" s="18" t="s">
        <v>524</v>
      </c>
      <c r="C221" s="8" t="s">
        <v>235</v>
      </c>
      <c r="D221" s="8" t="s">
        <v>245</v>
      </c>
      <c r="E221" s="9" t="s">
        <v>129</v>
      </c>
      <c r="F221" s="10">
        <v>1</v>
      </c>
      <c r="G221" s="13"/>
      <c r="H221" s="4"/>
      <c r="I221" s="26">
        <f t="shared" si="11"/>
        <v>0</v>
      </c>
      <c r="J221" s="27">
        <f t="shared" si="10"/>
        <v>0</v>
      </c>
      <c r="K221" s="27">
        <f t="shared" si="9"/>
        <v>0</v>
      </c>
    </row>
    <row r="222" spans="1:11" ht="24">
      <c r="A222" s="40">
        <v>28</v>
      </c>
      <c r="B222" s="18" t="s">
        <v>525</v>
      </c>
      <c r="C222" s="8" t="s">
        <v>235</v>
      </c>
      <c r="D222" s="8" t="s">
        <v>245</v>
      </c>
      <c r="E222" s="9" t="s">
        <v>130</v>
      </c>
      <c r="F222" s="10">
        <v>2</v>
      </c>
      <c r="G222" s="11"/>
      <c r="H222" s="4"/>
      <c r="I222" s="26">
        <f t="shared" si="11"/>
        <v>0</v>
      </c>
      <c r="J222" s="27">
        <f t="shared" si="10"/>
        <v>0</v>
      </c>
      <c r="K222" s="27">
        <f t="shared" si="9"/>
        <v>0</v>
      </c>
    </row>
    <row r="223" spans="1:11" ht="45" customHeight="1">
      <c r="A223" s="40">
        <v>28</v>
      </c>
      <c r="B223" s="18" t="s">
        <v>526</v>
      </c>
      <c r="C223" s="8" t="s">
        <v>235</v>
      </c>
      <c r="D223" s="8" t="s">
        <v>245</v>
      </c>
      <c r="E223" s="9" t="s">
        <v>175</v>
      </c>
      <c r="F223" s="10">
        <v>3</v>
      </c>
      <c r="G223" s="11"/>
      <c r="H223" s="4">
        <v>0</v>
      </c>
      <c r="I223" s="26">
        <f t="shared" si="11"/>
        <v>0</v>
      </c>
      <c r="J223" s="27">
        <f t="shared" si="10"/>
        <v>0</v>
      </c>
      <c r="K223" s="27">
        <f t="shared" si="9"/>
        <v>0</v>
      </c>
    </row>
    <row r="224" spans="1:11" ht="45" customHeight="1">
      <c r="A224" s="40">
        <v>28</v>
      </c>
      <c r="B224" s="18" t="s">
        <v>527</v>
      </c>
      <c r="C224" s="8" t="s">
        <v>235</v>
      </c>
      <c r="D224" s="8" t="s">
        <v>245</v>
      </c>
      <c r="E224" s="9" t="s">
        <v>176</v>
      </c>
      <c r="F224" s="10">
        <v>4</v>
      </c>
      <c r="G224" s="13"/>
      <c r="H224" s="4">
        <v>0</v>
      </c>
      <c r="I224" s="26">
        <f t="shared" si="11"/>
        <v>0</v>
      </c>
      <c r="J224" s="27">
        <f t="shared" si="10"/>
        <v>0</v>
      </c>
      <c r="K224" s="27">
        <f t="shared" si="9"/>
        <v>0</v>
      </c>
    </row>
    <row r="225" spans="1:11" ht="35.25">
      <c r="A225" s="40">
        <v>28</v>
      </c>
      <c r="B225" s="18" t="s">
        <v>528</v>
      </c>
      <c r="C225" s="8" t="s">
        <v>235</v>
      </c>
      <c r="D225" s="8" t="s">
        <v>245</v>
      </c>
      <c r="E225" s="9" t="s">
        <v>160</v>
      </c>
      <c r="F225" s="10">
        <v>5</v>
      </c>
      <c r="G225" s="11"/>
      <c r="H225" s="4"/>
      <c r="I225" s="26">
        <f t="shared" si="11"/>
        <v>0</v>
      </c>
      <c r="J225" s="27">
        <f t="shared" si="10"/>
        <v>0</v>
      </c>
      <c r="K225" s="27">
        <f t="shared" si="9"/>
        <v>0</v>
      </c>
    </row>
    <row r="226" spans="1:11" ht="35.25">
      <c r="A226" s="40">
        <v>28</v>
      </c>
      <c r="B226" s="18" t="s">
        <v>529</v>
      </c>
      <c r="C226" s="8" t="s">
        <v>235</v>
      </c>
      <c r="D226" s="8" t="s">
        <v>245</v>
      </c>
      <c r="E226" s="9" t="s">
        <v>3</v>
      </c>
      <c r="F226" s="10">
        <v>6</v>
      </c>
      <c r="G226" s="11" t="s">
        <v>194</v>
      </c>
      <c r="H226" s="4"/>
      <c r="I226" s="26">
        <f t="shared" si="11"/>
        <v>0</v>
      </c>
      <c r="J226" s="27">
        <f t="shared" si="10"/>
        <v>0</v>
      </c>
      <c r="K226" s="27">
        <f t="shared" si="9"/>
        <v>0</v>
      </c>
    </row>
    <row r="227" spans="1:11" ht="22.5">
      <c r="A227" s="40"/>
      <c r="B227" s="18"/>
      <c r="C227" s="8" t="s">
        <v>235</v>
      </c>
      <c r="D227" s="8" t="s">
        <v>245</v>
      </c>
      <c r="E227" s="9"/>
      <c r="F227" s="10">
        <v>7</v>
      </c>
      <c r="G227" s="11"/>
      <c r="H227" s="4"/>
      <c r="I227" s="26">
        <f t="shared" si="11"/>
        <v>0</v>
      </c>
      <c r="J227" s="27">
        <f t="shared" si="10"/>
        <v>0</v>
      </c>
      <c r="K227" s="27">
        <f t="shared" si="9"/>
        <v>0</v>
      </c>
    </row>
    <row r="228" spans="1:11" ht="12">
      <c r="A228" s="40">
        <v>29</v>
      </c>
      <c r="B228" s="18" t="s">
        <v>530</v>
      </c>
      <c r="C228" s="8" t="s">
        <v>247</v>
      </c>
      <c r="D228" s="8" t="s">
        <v>248</v>
      </c>
      <c r="E228" s="9" t="s">
        <v>249</v>
      </c>
      <c r="F228" s="10">
        <v>0</v>
      </c>
      <c r="G228" s="11"/>
      <c r="H228" s="4"/>
      <c r="I228" s="26">
        <f t="shared" si="11"/>
        <v>0</v>
      </c>
      <c r="J228" s="27">
        <f t="shared" si="10"/>
        <v>0</v>
      </c>
      <c r="K228" s="27">
        <f t="shared" si="9"/>
        <v>0</v>
      </c>
    </row>
    <row r="229" spans="1:11" ht="22.5">
      <c r="A229" s="40">
        <v>29</v>
      </c>
      <c r="B229" s="18" t="s">
        <v>531</v>
      </c>
      <c r="C229" s="8" t="s">
        <v>247</v>
      </c>
      <c r="D229" s="8" t="s">
        <v>248</v>
      </c>
      <c r="E229" s="9" t="s">
        <v>77</v>
      </c>
      <c r="F229" s="10">
        <v>1</v>
      </c>
      <c r="G229" s="11"/>
      <c r="H229" s="4"/>
      <c r="I229" s="26">
        <f t="shared" si="11"/>
        <v>0</v>
      </c>
      <c r="J229" s="27">
        <f t="shared" si="10"/>
        <v>0</v>
      </c>
      <c r="K229" s="27">
        <f t="shared" si="9"/>
        <v>0</v>
      </c>
    </row>
    <row r="230" spans="1:11" ht="22.5">
      <c r="A230" s="40">
        <v>29</v>
      </c>
      <c r="B230" s="18" t="s">
        <v>532</v>
      </c>
      <c r="C230" s="8" t="s">
        <v>247</v>
      </c>
      <c r="D230" s="8" t="s">
        <v>248</v>
      </c>
      <c r="E230" s="9" t="s">
        <v>177</v>
      </c>
      <c r="F230" s="10">
        <v>2</v>
      </c>
      <c r="G230" s="11"/>
      <c r="H230" s="4"/>
      <c r="I230" s="26">
        <f t="shared" si="11"/>
        <v>0</v>
      </c>
      <c r="J230" s="27">
        <f t="shared" si="10"/>
        <v>0</v>
      </c>
      <c r="K230" s="27">
        <f t="shared" si="9"/>
        <v>0</v>
      </c>
    </row>
    <row r="231" spans="1:11" ht="22.5">
      <c r="A231" s="40">
        <v>29</v>
      </c>
      <c r="B231" s="18" t="s">
        <v>533</v>
      </c>
      <c r="C231" s="8" t="s">
        <v>247</v>
      </c>
      <c r="D231" s="8" t="s">
        <v>248</v>
      </c>
      <c r="E231" s="9" t="s">
        <v>178</v>
      </c>
      <c r="F231" s="10">
        <v>3</v>
      </c>
      <c r="G231" s="11"/>
      <c r="H231" s="4">
        <v>0</v>
      </c>
      <c r="I231" s="26">
        <f t="shared" si="11"/>
        <v>0</v>
      </c>
      <c r="J231" s="27">
        <f t="shared" si="10"/>
        <v>0</v>
      </c>
      <c r="K231" s="27">
        <f t="shared" si="9"/>
        <v>0</v>
      </c>
    </row>
    <row r="232" spans="1:11" ht="22.5">
      <c r="A232" s="40">
        <v>29</v>
      </c>
      <c r="B232" s="18" t="s">
        <v>534</v>
      </c>
      <c r="C232" s="8" t="s">
        <v>247</v>
      </c>
      <c r="D232" s="8" t="s">
        <v>248</v>
      </c>
      <c r="E232" s="9" t="s">
        <v>49</v>
      </c>
      <c r="F232" s="10">
        <v>4</v>
      </c>
      <c r="G232" s="11"/>
      <c r="H232" s="4">
        <v>0</v>
      </c>
      <c r="I232" s="26">
        <f t="shared" si="11"/>
        <v>0</v>
      </c>
      <c r="J232" s="27">
        <f t="shared" si="10"/>
        <v>0</v>
      </c>
      <c r="K232" s="27">
        <f t="shared" si="9"/>
        <v>0</v>
      </c>
    </row>
    <row r="233" spans="1:11" ht="22.5">
      <c r="A233" s="40">
        <v>29</v>
      </c>
      <c r="B233" s="18" t="s">
        <v>535</v>
      </c>
      <c r="C233" s="8" t="s">
        <v>247</v>
      </c>
      <c r="D233" s="8" t="s">
        <v>248</v>
      </c>
      <c r="E233" s="9" t="s">
        <v>4</v>
      </c>
      <c r="F233" s="10">
        <v>5</v>
      </c>
      <c r="G233" s="13"/>
      <c r="H233" s="4"/>
      <c r="I233" s="26">
        <f t="shared" si="11"/>
        <v>0</v>
      </c>
      <c r="J233" s="27">
        <f t="shared" si="10"/>
        <v>0</v>
      </c>
      <c r="K233" s="27">
        <f t="shared" si="9"/>
        <v>0</v>
      </c>
    </row>
    <row r="234" spans="1:11" ht="33.75">
      <c r="A234" s="40">
        <v>29</v>
      </c>
      <c r="B234" s="18" t="s">
        <v>536</v>
      </c>
      <c r="C234" s="8" t="s">
        <v>247</v>
      </c>
      <c r="D234" s="8" t="s">
        <v>248</v>
      </c>
      <c r="E234" s="9" t="s">
        <v>131</v>
      </c>
      <c r="F234" s="10">
        <v>6</v>
      </c>
      <c r="G234" s="11"/>
      <c r="H234" s="4"/>
      <c r="I234" s="26">
        <f t="shared" si="11"/>
        <v>0</v>
      </c>
      <c r="J234" s="27">
        <f t="shared" si="10"/>
        <v>0</v>
      </c>
      <c r="K234" s="27">
        <f t="shared" si="9"/>
        <v>0</v>
      </c>
    </row>
    <row r="235" spans="1:11" ht="13.5">
      <c r="A235" s="40">
        <v>29</v>
      </c>
      <c r="B235" s="18" t="s">
        <v>537</v>
      </c>
      <c r="C235" s="8" t="s">
        <v>247</v>
      </c>
      <c r="D235" s="8" t="s">
        <v>248</v>
      </c>
      <c r="E235" s="9" t="s">
        <v>250</v>
      </c>
      <c r="F235" s="10">
        <v>7</v>
      </c>
      <c r="G235" s="11" t="s">
        <v>194</v>
      </c>
      <c r="H235" s="4"/>
      <c r="I235" s="26">
        <f t="shared" si="11"/>
        <v>0</v>
      </c>
      <c r="J235" s="27">
        <f t="shared" si="10"/>
        <v>0</v>
      </c>
      <c r="K235" s="27">
        <f t="shared" si="9"/>
        <v>0</v>
      </c>
    </row>
    <row r="236" spans="1:11" ht="12">
      <c r="A236" s="40">
        <v>30</v>
      </c>
      <c r="B236" s="18" t="s">
        <v>538</v>
      </c>
      <c r="C236" s="8" t="s">
        <v>247</v>
      </c>
      <c r="D236" s="8" t="s">
        <v>251</v>
      </c>
      <c r="E236" s="9" t="s">
        <v>252</v>
      </c>
      <c r="F236" s="10">
        <v>0</v>
      </c>
      <c r="G236" s="11"/>
      <c r="H236" s="4"/>
      <c r="I236" s="26">
        <f t="shared" si="11"/>
        <v>0</v>
      </c>
      <c r="J236" s="27">
        <f t="shared" si="10"/>
        <v>0</v>
      </c>
      <c r="K236" s="27">
        <f t="shared" si="9"/>
        <v>0</v>
      </c>
    </row>
    <row r="237" spans="1:11" ht="22.5">
      <c r="A237" s="40">
        <v>30</v>
      </c>
      <c r="B237" s="18" t="s">
        <v>539</v>
      </c>
      <c r="C237" s="8" t="s">
        <v>247</v>
      </c>
      <c r="D237" s="8" t="s">
        <v>251</v>
      </c>
      <c r="E237" s="9" t="s">
        <v>78</v>
      </c>
      <c r="F237" s="10">
        <v>1</v>
      </c>
      <c r="G237" s="11"/>
      <c r="H237" s="4"/>
      <c r="I237" s="26">
        <f t="shared" si="11"/>
        <v>0</v>
      </c>
      <c r="J237" s="27">
        <f t="shared" si="10"/>
        <v>0</v>
      </c>
      <c r="K237" s="27">
        <f t="shared" si="9"/>
        <v>0</v>
      </c>
    </row>
    <row r="238" spans="1:11" ht="35.25">
      <c r="A238" s="40">
        <v>30</v>
      </c>
      <c r="B238" s="18" t="s">
        <v>540</v>
      </c>
      <c r="C238" s="8" t="s">
        <v>247</v>
      </c>
      <c r="D238" s="8" t="s">
        <v>251</v>
      </c>
      <c r="E238" s="9" t="s">
        <v>179</v>
      </c>
      <c r="F238" s="10">
        <v>2</v>
      </c>
      <c r="G238" s="11"/>
      <c r="H238" s="4"/>
      <c r="I238" s="26">
        <f t="shared" si="11"/>
        <v>0</v>
      </c>
      <c r="J238" s="27">
        <f t="shared" si="10"/>
        <v>0</v>
      </c>
      <c r="K238" s="27">
        <f t="shared" si="9"/>
        <v>0</v>
      </c>
    </row>
    <row r="239" spans="1:11" ht="35.25">
      <c r="A239" s="40">
        <v>30</v>
      </c>
      <c r="B239" s="18" t="s">
        <v>541</v>
      </c>
      <c r="C239" s="8" t="s">
        <v>247</v>
      </c>
      <c r="D239" s="8" t="s">
        <v>251</v>
      </c>
      <c r="E239" s="9" t="s">
        <v>132</v>
      </c>
      <c r="F239" s="10">
        <v>3</v>
      </c>
      <c r="G239" s="11"/>
      <c r="H239" s="4">
        <v>0</v>
      </c>
      <c r="I239" s="26">
        <f t="shared" si="11"/>
        <v>0</v>
      </c>
      <c r="J239" s="27">
        <f t="shared" si="10"/>
        <v>0</v>
      </c>
      <c r="K239" s="27">
        <f t="shared" si="9"/>
        <v>0</v>
      </c>
    </row>
    <row r="240" spans="1:11" ht="22.5">
      <c r="A240" s="40">
        <v>30</v>
      </c>
      <c r="B240" s="18" t="s">
        <v>542</v>
      </c>
      <c r="C240" s="8" t="s">
        <v>247</v>
      </c>
      <c r="D240" s="8" t="s">
        <v>251</v>
      </c>
      <c r="E240" s="9" t="s">
        <v>133</v>
      </c>
      <c r="F240" s="10">
        <v>4</v>
      </c>
      <c r="G240" s="11" t="s">
        <v>189</v>
      </c>
      <c r="H240" s="4">
        <v>0</v>
      </c>
      <c r="I240" s="26">
        <f t="shared" si="11"/>
        <v>0</v>
      </c>
      <c r="J240" s="27">
        <f t="shared" si="10"/>
        <v>0</v>
      </c>
      <c r="K240" s="27">
        <f t="shared" si="9"/>
        <v>0</v>
      </c>
    </row>
    <row r="241" spans="1:11" ht="35.25">
      <c r="A241" s="40">
        <v>30</v>
      </c>
      <c r="B241" s="18" t="s">
        <v>543</v>
      </c>
      <c r="C241" s="8" t="s">
        <v>247</v>
      </c>
      <c r="D241" s="8" t="s">
        <v>251</v>
      </c>
      <c r="E241" s="9" t="s">
        <v>134</v>
      </c>
      <c r="F241" s="10">
        <v>5</v>
      </c>
      <c r="G241" s="13"/>
      <c r="H241" s="4"/>
      <c r="I241" s="26">
        <f t="shared" si="11"/>
        <v>0</v>
      </c>
      <c r="J241" s="27">
        <f t="shared" si="10"/>
        <v>0</v>
      </c>
      <c r="K241" s="27">
        <f t="shared" si="9"/>
        <v>0</v>
      </c>
    </row>
    <row r="242" spans="1:11" ht="46.5">
      <c r="A242" s="40">
        <v>30</v>
      </c>
      <c r="B242" s="18" t="s">
        <v>544</v>
      </c>
      <c r="C242" s="8" t="s">
        <v>247</v>
      </c>
      <c r="D242" s="8" t="s">
        <v>251</v>
      </c>
      <c r="E242" s="9" t="s">
        <v>180</v>
      </c>
      <c r="F242" s="10">
        <v>6</v>
      </c>
      <c r="G242" s="11" t="s">
        <v>194</v>
      </c>
      <c r="H242" s="4"/>
      <c r="I242" s="26">
        <f t="shared" si="11"/>
        <v>0</v>
      </c>
      <c r="J242" s="27">
        <f t="shared" si="10"/>
        <v>0</v>
      </c>
      <c r="K242" s="27">
        <f t="shared" si="9"/>
        <v>0</v>
      </c>
    </row>
    <row r="243" spans="1:11" ht="22.5">
      <c r="A243" s="40">
        <v>30</v>
      </c>
      <c r="B243" s="18" t="s">
        <v>545</v>
      </c>
      <c r="C243" s="8" t="s">
        <v>247</v>
      </c>
      <c r="D243" s="8" t="s">
        <v>251</v>
      </c>
      <c r="E243" s="9" t="s">
        <v>135</v>
      </c>
      <c r="F243" s="10">
        <v>7</v>
      </c>
      <c r="G243" s="13"/>
      <c r="H243" s="4"/>
      <c r="I243" s="26">
        <f t="shared" si="11"/>
        <v>0</v>
      </c>
      <c r="J243" s="27">
        <f t="shared" si="10"/>
        <v>0</v>
      </c>
      <c r="K243" s="27">
        <f t="shared" si="9"/>
        <v>0</v>
      </c>
    </row>
    <row r="244" spans="1:11" ht="22.5">
      <c r="A244" s="40">
        <v>31</v>
      </c>
      <c r="B244" s="18" t="s">
        <v>546</v>
      </c>
      <c r="C244" s="8" t="s">
        <v>247</v>
      </c>
      <c r="D244" s="8" t="s">
        <v>253</v>
      </c>
      <c r="E244" s="9" t="s">
        <v>254</v>
      </c>
      <c r="F244" s="10">
        <v>0</v>
      </c>
      <c r="G244" s="11"/>
      <c r="H244" s="4"/>
      <c r="I244" s="26">
        <f t="shared" si="11"/>
        <v>0</v>
      </c>
      <c r="J244" s="27">
        <f t="shared" si="10"/>
        <v>0</v>
      </c>
      <c r="K244" s="27">
        <f t="shared" si="9"/>
        <v>0</v>
      </c>
    </row>
    <row r="245" spans="1:11" ht="22.5">
      <c r="A245" s="40">
        <v>31</v>
      </c>
      <c r="B245" s="18" t="s">
        <v>547</v>
      </c>
      <c r="C245" s="8" t="s">
        <v>247</v>
      </c>
      <c r="D245" s="8" t="s">
        <v>253</v>
      </c>
      <c r="E245" s="9" t="s">
        <v>79</v>
      </c>
      <c r="F245" s="10">
        <v>1</v>
      </c>
      <c r="G245" s="11" t="s">
        <v>194</v>
      </c>
      <c r="H245" s="4"/>
      <c r="I245" s="26">
        <f t="shared" si="11"/>
        <v>0</v>
      </c>
      <c r="J245" s="27">
        <f t="shared" si="10"/>
        <v>0</v>
      </c>
      <c r="K245" s="27">
        <f t="shared" si="9"/>
        <v>0</v>
      </c>
    </row>
    <row r="246" spans="1:11" ht="33.75">
      <c r="A246" s="40">
        <v>31</v>
      </c>
      <c r="B246" s="18" t="s">
        <v>548</v>
      </c>
      <c r="C246" s="8" t="s">
        <v>247</v>
      </c>
      <c r="D246" s="8" t="s">
        <v>253</v>
      </c>
      <c r="E246" s="9" t="s">
        <v>82</v>
      </c>
      <c r="F246" s="10">
        <v>2</v>
      </c>
      <c r="G246" s="11" t="s">
        <v>189</v>
      </c>
      <c r="H246" s="4"/>
      <c r="I246" s="26">
        <f t="shared" si="11"/>
        <v>0</v>
      </c>
      <c r="J246" s="27">
        <f t="shared" si="10"/>
        <v>0</v>
      </c>
      <c r="K246" s="27">
        <f t="shared" si="9"/>
        <v>0</v>
      </c>
    </row>
    <row r="247" spans="1:11" ht="22.5">
      <c r="A247" s="40">
        <v>31</v>
      </c>
      <c r="B247" s="18" t="s">
        <v>549</v>
      </c>
      <c r="C247" s="8" t="s">
        <v>247</v>
      </c>
      <c r="D247" s="8" t="s">
        <v>253</v>
      </c>
      <c r="E247" s="44" t="s">
        <v>136</v>
      </c>
      <c r="F247" s="10">
        <v>3</v>
      </c>
      <c r="G247" s="11" t="s">
        <v>194</v>
      </c>
      <c r="H247" s="4">
        <v>1</v>
      </c>
      <c r="I247" s="26">
        <f t="shared" si="11"/>
        <v>3</v>
      </c>
      <c r="J247" s="27">
        <f t="shared" si="10"/>
        <v>1</v>
      </c>
      <c r="K247" s="27">
        <f t="shared" si="9"/>
        <v>0</v>
      </c>
    </row>
    <row r="248" spans="1:11" ht="67.5">
      <c r="A248" s="40">
        <v>31</v>
      </c>
      <c r="B248" s="18" t="s">
        <v>550</v>
      </c>
      <c r="C248" s="8" t="s">
        <v>247</v>
      </c>
      <c r="D248" s="8" t="s">
        <v>253</v>
      </c>
      <c r="E248" s="9" t="s">
        <v>137</v>
      </c>
      <c r="F248" s="10">
        <v>4</v>
      </c>
      <c r="G248" s="11" t="s">
        <v>194</v>
      </c>
      <c r="H248" s="4">
        <v>0.6</v>
      </c>
      <c r="I248" s="26">
        <f t="shared" si="11"/>
        <v>2.4</v>
      </c>
      <c r="J248" s="27">
        <f t="shared" si="10"/>
        <v>0</v>
      </c>
      <c r="K248" s="27">
        <f t="shared" si="9"/>
        <v>0</v>
      </c>
    </row>
    <row r="249" spans="1:11" ht="56.25">
      <c r="A249" s="40">
        <v>31</v>
      </c>
      <c r="B249" s="18" t="s">
        <v>551</v>
      </c>
      <c r="C249" s="8" t="s">
        <v>247</v>
      </c>
      <c r="D249" s="8" t="s">
        <v>253</v>
      </c>
      <c r="E249" s="9" t="s">
        <v>625</v>
      </c>
      <c r="F249" s="10">
        <v>5</v>
      </c>
      <c r="G249" s="11" t="s">
        <v>194</v>
      </c>
      <c r="H249" s="4"/>
      <c r="I249" s="26">
        <f t="shared" si="11"/>
        <v>0</v>
      </c>
      <c r="J249" s="27">
        <f t="shared" si="10"/>
        <v>0</v>
      </c>
      <c r="K249" s="27">
        <f t="shared" si="9"/>
        <v>0</v>
      </c>
    </row>
    <row r="250" spans="1:11" ht="22.5">
      <c r="A250" s="40">
        <v>31</v>
      </c>
      <c r="B250" s="18" t="s">
        <v>552</v>
      </c>
      <c r="C250" s="8" t="s">
        <v>247</v>
      </c>
      <c r="D250" s="8" t="s">
        <v>253</v>
      </c>
      <c r="E250" s="9" t="s">
        <v>139</v>
      </c>
      <c r="F250" s="10">
        <v>6</v>
      </c>
      <c r="G250" s="11" t="s">
        <v>194</v>
      </c>
      <c r="H250" s="4"/>
      <c r="I250" s="26">
        <f t="shared" si="11"/>
        <v>0</v>
      </c>
      <c r="J250" s="27">
        <f t="shared" si="10"/>
        <v>0</v>
      </c>
      <c r="K250" s="27">
        <f t="shared" si="9"/>
        <v>0</v>
      </c>
    </row>
    <row r="251" spans="1:11" ht="22.5">
      <c r="A251" s="40">
        <v>31</v>
      </c>
      <c r="B251" s="18" t="s">
        <v>553</v>
      </c>
      <c r="C251" s="8" t="s">
        <v>247</v>
      </c>
      <c r="D251" s="8" t="s">
        <v>253</v>
      </c>
      <c r="E251" s="9" t="s">
        <v>138</v>
      </c>
      <c r="F251" s="10">
        <v>7</v>
      </c>
      <c r="G251" s="11" t="s">
        <v>194</v>
      </c>
      <c r="H251" s="4"/>
      <c r="I251" s="26">
        <f t="shared" si="11"/>
        <v>0</v>
      </c>
      <c r="J251" s="27">
        <f t="shared" si="10"/>
        <v>0</v>
      </c>
      <c r="K251" s="27">
        <f t="shared" si="9"/>
        <v>0</v>
      </c>
    </row>
    <row r="252" spans="1:11" ht="12">
      <c r="A252" s="40">
        <v>32</v>
      </c>
      <c r="B252" s="18" t="s">
        <v>554</v>
      </c>
      <c r="C252" s="8" t="s">
        <v>247</v>
      </c>
      <c r="D252" s="8" t="s">
        <v>50</v>
      </c>
      <c r="E252" s="9" t="s">
        <v>255</v>
      </c>
      <c r="F252" s="10">
        <v>0</v>
      </c>
      <c r="G252" s="11"/>
      <c r="H252" s="4"/>
      <c r="I252" s="26">
        <f t="shared" si="11"/>
        <v>0</v>
      </c>
      <c r="J252" s="27">
        <f t="shared" si="10"/>
        <v>0</v>
      </c>
      <c r="K252" s="27">
        <f t="shared" si="9"/>
        <v>0</v>
      </c>
    </row>
    <row r="253" spans="1:11" ht="24">
      <c r="A253" s="40">
        <v>32</v>
      </c>
      <c r="B253" s="18" t="s">
        <v>555</v>
      </c>
      <c r="C253" s="8" t="s">
        <v>247</v>
      </c>
      <c r="D253" s="8" t="s">
        <v>50</v>
      </c>
      <c r="E253" s="9" t="s">
        <v>140</v>
      </c>
      <c r="F253" s="10">
        <v>1</v>
      </c>
      <c r="G253" s="11" t="s">
        <v>194</v>
      </c>
      <c r="H253" s="4"/>
      <c r="I253" s="26">
        <f t="shared" si="11"/>
        <v>0</v>
      </c>
      <c r="J253" s="27">
        <f t="shared" si="10"/>
        <v>0</v>
      </c>
      <c r="K253" s="27">
        <f t="shared" si="9"/>
        <v>0</v>
      </c>
    </row>
    <row r="254" spans="1:11" ht="22.5">
      <c r="A254" s="40">
        <v>32</v>
      </c>
      <c r="B254" s="18" t="s">
        <v>556</v>
      </c>
      <c r="C254" s="8" t="s">
        <v>247</v>
      </c>
      <c r="D254" s="8" t="s">
        <v>50</v>
      </c>
      <c r="E254" s="9" t="s">
        <v>141</v>
      </c>
      <c r="F254" s="10">
        <v>2</v>
      </c>
      <c r="G254" s="11" t="s">
        <v>194</v>
      </c>
      <c r="H254" s="4"/>
      <c r="I254" s="26">
        <f t="shared" si="11"/>
        <v>0</v>
      </c>
      <c r="J254" s="27">
        <f t="shared" si="10"/>
        <v>0</v>
      </c>
      <c r="K254" s="27">
        <f t="shared" si="9"/>
        <v>0</v>
      </c>
    </row>
    <row r="255" spans="1:11" ht="45">
      <c r="A255" s="40">
        <v>32</v>
      </c>
      <c r="B255" s="18" t="s">
        <v>557</v>
      </c>
      <c r="C255" s="8" t="s">
        <v>247</v>
      </c>
      <c r="D255" s="8" t="s">
        <v>50</v>
      </c>
      <c r="E255" s="9" t="s">
        <v>142</v>
      </c>
      <c r="F255" s="10">
        <v>3</v>
      </c>
      <c r="G255" s="11" t="s">
        <v>194</v>
      </c>
      <c r="H255" s="4">
        <v>0.9</v>
      </c>
      <c r="I255" s="26">
        <f t="shared" si="11"/>
        <v>2.7</v>
      </c>
      <c r="J255" s="27">
        <f t="shared" si="10"/>
        <v>1</v>
      </c>
      <c r="K255" s="27">
        <f t="shared" si="9"/>
        <v>0</v>
      </c>
    </row>
    <row r="256" spans="1:11" ht="67.5">
      <c r="A256" s="40">
        <v>32</v>
      </c>
      <c r="B256" s="18" t="s">
        <v>558</v>
      </c>
      <c r="C256" s="8" t="s">
        <v>247</v>
      </c>
      <c r="D256" s="8" t="s">
        <v>50</v>
      </c>
      <c r="E256" s="9" t="s">
        <v>143</v>
      </c>
      <c r="F256" s="10">
        <v>4</v>
      </c>
      <c r="G256" s="11" t="s">
        <v>194</v>
      </c>
      <c r="H256" s="4">
        <v>0.7</v>
      </c>
      <c r="I256" s="26">
        <f t="shared" si="11"/>
        <v>2.8</v>
      </c>
      <c r="J256" s="27">
        <f t="shared" si="10"/>
        <v>0</v>
      </c>
      <c r="K256" s="27">
        <f t="shared" si="9"/>
        <v>0</v>
      </c>
    </row>
    <row r="257" spans="1:11" ht="67.5">
      <c r="A257" s="40">
        <v>32</v>
      </c>
      <c r="B257" s="18" t="s">
        <v>559</v>
      </c>
      <c r="C257" s="8" t="s">
        <v>247</v>
      </c>
      <c r="D257" s="8" t="s">
        <v>50</v>
      </c>
      <c r="E257" s="9" t="s">
        <v>144</v>
      </c>
      <c r="F257" s="10">
        <v>5</v>
      </c>
      <c r="G257" s="11" t="s">
        <v>194</v>
      </c>
      <c r="H257" s="4"/>
      <c r="I257" s="26">
        <f t="shared" si="11"/>
        <v>0</v>
      </c>
      <c r="J257" s="27">
        <f t="shared" si="10"/>
        <v>0</v>
      </c>
      <c r="K257" s="27">
        <f t="shared" si="9"/>
        <v>0</v>
      </c>
    </row>
    <row r="258" spans="1:11" ht="47.25">
      <c r="A258" s="40">
        <v>32</v>
      </c>
      <c r="B258" s="18" t="s">
        <v>560</v>
      </c>
      <c r="C258" s="8" t="s">
        <v>247</v>
      </c>
      <c r="D258" s="8" t="s">
        <v>50</v>
      </c>
      <c r="E258" s="9" t="s">
        <v>6</v>
      </c>
      <c r="F258" s="10">
        <v>6</v>
      </c>
      <c r="G258" s="11" t="s">
        <v>194</v>
      </c>
      <c r="H258" s="4"/>
      <c r="I258" s="26">
        <f t="shared" si="11"/>
        <v>0</v>
      </c>
      <c r="J258" s="27">
        <f t="shared" si="10"/>
        <v>0</v>
      </c>
      <c r="K258" s="27">
        <f t="shared" si="9"/>
        <v>0</v>
      </c>
    </row>
    <row r="259" spans="1:11" ht="36">
      <c r="A259" s="40">
        <v>32</v>
      </c>
      <c r="B259" s="18" t="s">
        <v>561</v>
      </c>
      <c r="C259" s="8" t="s">
        <v>247</v>
      </c>
      <c r="D259" s="8" t="s">
        <v>50</v>
      </c>
      <c r="E259" s="9" t="s">
        <v>5</v>
      </c>
      <c r="F259" s="10">
        <v>7</v>
      </c>
      <c r="G259" s="13"/>
      <c r="H259" s="4"/>
      <c r="I259" s="26">
        <f t="shared" si="11"/>
        <v>0</v>
      </c>
      <c r="J259" s="27">
        <f t="shared" si="10"/>
        <v>0</v>
      </c>
      <c r="K259" s="27">
        <f t="shared" si="9"/>
        <v>0</v>
      </c>
    </row>
    <row r="260" spans="1:11" s="32" customFormat="1" ht="22.5">
      <c r="A260" s="40">
        <v>33</v>
      </c>
      <c r="B260" s="38" t="s">
        <v>562</v>
      </c>
      <c r="C260" s="20" t="s">
        <v>256</v>
      </c>
      <c r="D260" s="20" t="s">
        <v>257</v>
      </c>
      <c r="E260" s="9" t="s">
        <v>258</v>
      </c>
      <c r="F260" s="21" t="s">
        <v>244</v>
      </c>
      <c r="G260" s="11"/>
      <c r="H260" s="4"/>
      <c r="I260" s="26">
        <f t="shared" si="11"/>
        <v>0</v>
      </c>
      <c r="J260" s="27">
        <f t="shared" si="10"/>
        <v>0</v>
      </c>
      <c r="K260" s="27">
        <f t="shared" si="9"/>
        <v>0</v>
      </c>
    </row>
    <row r="261" spans="1:11" ht="46.5">
      <c r="A261" s="40">
        <v>33</v>
      </c>
      <c r="B261" s="38" t="s">
        <v>563</v>
      </c>
      <c r="C261" s="20" t="s">
        <v>256</v>
      </c>
      <c r="D261" s="20" t="s">
        <v>257</v>
      </c>
      <c r="E261" s="9" t="s">
        <v>181</v>
      </c>
      <c r="F261" s="22" t="s">
        <v>211</v>
      </c>
      <c r="G261" s="23"/>
      <c r="H261" s="4"/>
      <c r="I261" s="26">
        <f t="shared" si="11"/>
        <v>0</v>
      </c>
      <c r="J261" s="27">
        <f t="shared" si="10"/>
        <v>0</v>
      </c>
      <c r="K261" s="27">
        <f aca="true" t="shared" si="12" ref="K261:K299">IF(AND(G261&lt;&gt;"基本",H261&gt;=50%),1,0)</f>
        <v>0</v>
      </c>
    </row>
    <row r="262" spans="1:11" ht="56.25">
      <c r="A262" s="40">
        <v>33</v>
      </c>
      <c r="B262" s="38" t="s">
        <v>564</v>
      </c>
      <c r="C262" s="20" t="s">
        <v>256</v>
      </c>
      <c r="D262" s="20" t="s">
        <v>257</v>
      </c>
      <c r="E262" s="9" t="s">
        <v>145</v>
      </c>
      <c r="F262" s="22" t="s">
        <v>259</v>
      </c>
      <c r="G262" s="23"/>
      <c r="H262" s="4"/>
      <c r="I262" s="26">
        <f t="shared" si="11"/>
        <v>0</v>
      </c>
      <c r="J262" s="27">
        <f t="shared" si="10"/>
        <v>0</v>
      </c>
      <c r="K262" s="27">
        <f t="shared" si="12"/>
        <v>0</v>
      </c>
    </row>
    <row r="263" spans="1:11" ht="45">
      <c r="A263" s="40">
        <v>33</v>
      </c>
      <c r="B263" s="38" t="s">
        <v>565</v>
      </c>
      <c r="C263" s="20" t="s">
        <v>256</v>
      </c>
      <c r="D263" s="20" t="s">
        <v>257</v>
      </c>
      <c r="E263" s="9" t="s">
        <v>146</v>
      </c>
      <c r="F263" s="22" t="s">
        <v>212</v>
      </c>
      <c r="G263" s="23" t="s">
        <v>194</v>
      </c>
      <c r="H263" s="4">
        <v>1</v>
      </c>
      <c r="I263" s="26">
        <f t="shared" si="11"/>
        <v>3</v>
      </c>
      <c r="J263" s="27">
        <f t="shared" si="10"/>
        <v>1</v>
      </c>
      <c r="K263" s="27">
        <f t="shared" si="12"/>
        <v>0</v>
      </c>
    </row>
    <row r="264" spans="1:11" ht="22.5">
      <c r="A264" s="40">
        <v>33</v>
      </c>
      <c r="B264" s="38" t="s">
        <v>566</v>
      </c>
      <c r="C264" s="20" t="s">
        <v>256</v>
      </c>
      <c r="D264" s="20" t="s">
        <v>257</v>
      </c>
      <c r="E264" s="9" t="s">
        <v>147</v>
      </c>
      <c r="F264" s="22" t="s">
        <v>260</v>
      </c>
      <c r="G264" s="23" t="s">
        <v>194</v>
      </c>
      <c r="H264" s="4">
        <v>1</v>
      </c>
      <c r="I264" s="26">
        <f t="shared" si="11"/>
        <v>4</v>
      </c>
      <c r="J264" s="27">
        <f aca="true" t="shared" si="13" ref="J264:J299">IF(AND(G264="基本",H264&gt;=80%),1,0)</f>
        <v>1</v>
      </c>
      <c r="K264" s="27">
        <f t="shared" si="12"/>
        <v>0</v>
      </c>
    </row>
    <row r="265" spans="1:11" ht="69.75">
      <c r="A265" s="40">
        <v>33</v>
      </c>
      <c r="B265" s="38" t="s">
        <v>567</v>
      </c>
      <c r="C265" s="20" t="s">
        <v>256</v>
      </c>
      <c r="D265" s="20" t="s">
        <v>257</v>
      </c>
      <c r="E265" s="9" t="s">
        <v>148</v>
      </c>
      <c r="F265" s="22" t="s">
        <v>206</v>
      </c>
      <c r="G265" s="23"/>
      <c r="H265" s="4"/>
      <c r="I265" s="26">
        <f t="shared" si="11"/>
        <v>0</v>
      </c>
      <c r="J265" s="27">
        <f t="shared" si="13"/>
        <v>0</v>
      </c>
      <c r="K265" s="27">
        <f t="shared" si="12"/>
        <v>0</v>
      </c>
    </row>
    <row r="266" spans="1:11" ht="33.75">
      <c r="A266" s="40">
        <v>33</v>
      </c>
      <c r="B266" s="38" t="s">
        <v>568</v>
      </c>
      <c r="C266" s="20" t="s">
        <v>256</v>
      </c>
      <c r="D266" s="20" t="s">
        <v>257</v>
      </c>
      <c r="E266" s="9" t="s">
        <v>7</v>
      </c>
      <c r="F266" s="22" t="s">
        <v>207</v>
      </c>
      <c r="G266" s="23" t="s">
        <v>194</v>
      </c>
      <c r="H266" s="4"/>
      <c r="I266" s="26">
        <f aca="true" t="shared" si="14" ref="I266:I299">F266*H266</f>
        <v>0</v>
      </c>
      <c r="J266" s="27">
        <f t="shared" si="13"/>
        <v>0</v>
      </c>
      <c r="K266" s="27">
        <f t="shared" si="12"/>
        <v>0</v>
      </c>
    </row>
    <row r="267" spans="1:11" ht="35.25">
      <c r="A267" s="40">
        <v>33</v>
      </c>
      <c r="B267" s="38" t="s">
        <v>569</v>
      </c>
      <c r="C267" s="20" t="s">
        <v>256</v>
      </c>
      <c r="D267" s="20" t="s">
        <v>257</v>
      </c>
      <c r="E267" s="9" t="s">
        <v>8</v>
      </c>
      <c r="F267" s="22" t="s">
        <v>208</v>
      </c>
      <c r="G267" s="23" t="s">
        <v>194</v>
      </c>
      <c r="H267" s="4"/>
      <c r="I267" s="26">
        <f t="shared" si="14"/>
        <v>0</v>
      </c>
      <c r="J267" s="27">
        <f t="shared" si="13"/>
        <v>0</v>
      </c>
      <c r="K267" s="27">
        <f t="shared" si="12"/>
        <v>0</v>
      </c>
    </row>
    <row r="268" spans="1:11" ht="22.5">
      <c r="A268" s="40">
        <v>34</v>
      </c>
      <c r="B268" s="18" t="s">
        <v>570</v>
      </c>
      <c r="C268" s="8" t="s">
        <v>261</v>
      </c>
      <c r="D268" s="8" t="s">
        <v>262</v>
      </c>
      <c r="E268" s="9" t="s">
        <v>263</v>
      </c>
      <c r="F268" s="10">
        <v>0</v>
      </c>
      <c r="G268" s="11"/>
      <c r="H268" s="4"/>
      <c r="I268" s="26">
        <f t="shared" si="14"/>
        <v>0</v>
      </c>
      <c r="J268" s="27">
        <f t="shared" si="13"/>
        <v>0</v>
      </c>
      <c r="K268" s="27">
        <f t="shared" si="12"/>
        <v>0</v>
      </c>
    </row>
    <row r="269" spans="1:11" ht="33.75">
      <c r="A269" s="40">
        <v>34</v>
      </c>
      <c r="B269" s="18" t="s">
        <v>571</v>
      </c>
      <c r="C269" s="8" t="s">
        <v>261</v>
      </c>
      <c r="D269" s="8" t="s">
        <v>262</v>
      </c>
      <c r="E269" s="9" t="s">
        <v>264</v>
      </c>
      <c r="F269" s="10">
        <v>1</v>
      </c>
      <c r="G269" s="11"/>
      <c r="H269" s="4"/>
      <c r="I269" s="26">
        <f t="shared" si="14"/>
        <v>0</v>
      </c>
      <c r="J269" s="27">
        <f t="shared" si="13"/>
        <v>0</v>
      </c>
      <c r="K269" s="27">
        <f t="shared" si="12"/>
        <v>0</v>
      </c>
    </row>
    <row r="270" spans="1:11" ht="33.75">
      <c r="A270" s="40">
        <v>34</v>
      </c>
      <c r="B270" s="18" t="s">
        <v>572</v>
      </c>
      <c r="C270" s="8" t="s">
        <v>261</v>
      </c>
      <c r="D270" s="8" t="s">
        <v>262</v>
      </c>
      <c r="E270" s="9" t="s">
        <v>265</v>
      </c>
      <c r="F270" s="10">
        <v>2</v>
      </c>
      <c r="G270" s="11"/>
      <c r="H270" s="4"/>
      <c r="I270" s="26">
        <f t="shared" si="14"/>
        <v>0</v>
      </c>
      <c r="J270" s="27">
        <f t="shared" si="13"/>
        <v>0</v>
      </c>
      <c r="K270" s="27">
        <f t="shared" si="12"/>
        <v>0</v>
      </c>
    </row>
    <row r="271" spans="1:11" ht="35.25">
      <c r="A271" s="40">
        <v>34</v>
      </c>
      <c r="B271" s="18" t="s">
        <v>573</v>
      </c>
      <c r="C271" s="8" t="s">
        <v>261</v>
      </c>
      <c r="D271" s="8" t="s">
        <v>262</v>
      </c>
      <c r="E271" s="9" t="s">
        <v>182</v>
      </c>
      <c r="F271" s="10">
        <v>3</v>
      </c>
      <c r="G271" s="11"/>
      <c r="H271" s="4">
        <v>1</v>
      </c>
      <c r="I271" s="26">
        <f t="shared" si="14"/>
        <v>3</v>
      </c>
      <c r="J271" s="27">
        <f t="shared" si="13"/>
        <v>0</v>
      </c>
      <c r="K271" s="27">
        <f t="shared" si="12"/>
        <v>1</v>
      </c>
    </row>
    <row r="272" spans="1:11" ht="33.75">
      <c r="A272" s="40">
        <v>34</v>
      </c>
      <c r="B272" s="18" t="s">
        <v>574</v>
      </c>
      <c r="C272" s="8" t="s">
        <v>261</v>
      </c>
      <c r="D272" s="8" t="s">
        <v>262</v>
      </c>
      <c r="E272" s="9" t="s">
        <v>30</v>
      </c>
      <c r="F272" s="10">
        <v>4</v>
      </c>
      <c r="G272" s="11"/>
      <c r="H272" s="4">
        <v>1</v>
      </c>
      <c r="I272" s="26">
        <f t="shared" si="14"/>
        <v>4</v>
      </c>
      <c r="J272" s="27">
        <f t="shared" si="13"/>
        <v>0</v>
      </c>
      <c r="K272" s="27">
        <f t="shared" si="12"/>
        <v>1</v>
      </c>
    </row>
    <row r="273" spans="1:11" ht="56.25">
      <c r="A273" s="40">
        <v>34</v>
      </c>
      <c r="B273" s="18" t="s">
        <v>575</v>
      </c>
      <c r="C273" s="8" t="s">
        <v>261</v>
      </c>
      <c r="D273" s="8" t="s">
        <v>262</v>
      </c>
      <c r="E273" s="9" t="s">
        <v>149</v>
      </c>
      <c r="F273" s="10">
        <v>5</v>
      </c>
      <c r="G273" s="11" t="s">
        <v>194</v>
      </c>
      <c r="H273" s="4"/>
      <c r="I273" s="26">
        <f t="shared" si="14"/>
        <v>0</v>
      </c>
      <c r="J273" s="27">
        <f t="shared" si="13"/>
        <v>0</v>
      </c>
      <c r="K273" s="27">
        <f t="shared" si="12"/>
        <v>0</v>
      </c>
    </row>
    <row r="274" spans="1:11" ht="35.25">
      <c r="A274" s="40">
        <v>34</v>
      </c>
      <c r="B274" s="18" t="s">
        <v>576</v>
      </c>
      <c r="C274" s="8" t="s">
        <v>261</v>
      </c>
      <c r="D274" s="8" t="s">
        <v>262</v>
      </c>
      <c r="E274" s="9" t="s">
        <v>183</v>
      </c>
      <c r="F274" s="10">
        <v>6</v>
      </c>
      <c r="G274" s="11" t="s">
        <v>194</v>
      </c>
      <c r="H274" s="4"/>
      <c r="I274" s="26">
        <f t="shared" si="14"/>
        <v>0</v>
      </c>
      <c r="J274" s="27">
        <f t="shared" si="13"/>
        <v>0</v>
      </c>
      <c r="K274" s="27">
        <f t="shared" si="12"/>
        <v>0</v>
      </c>
    </row>
    <row r="275" spans="1:11" ht="22.5">
      <c r="A275" s="40">
        <v>34</v>
      </c>
      <c r="B275" s="18" t="s">
        <v>577</v>
      </c>
      <c r="C275" s="8" t="s">
        <v>261</v>
      </c>
      <c r="D275" s="8" t="s">
        <v>262</v>
      </c>
      <c r="E275" s="9" t="s">
        <v>150</v>
      </c>
      <c r="F275" s="10">
        <v>7</v>
      </c>
      <c r="G275" s="11" t="s">
        <v>194</v>
      </c>
      <c r="H275" s="4"/>
      <c r="I275" s="26">
        <f t="shared" si="14"/>
        <v>0</v>
      </c>
      <c r="J275" s="27">
        <f t="shared" si="13"/>
        <v>0</v>
      </c>
      <c r="K275" s="27">
        <f t="shared" si="12"/>
        <v>0</v>
      </c>
    </row>
    <row r="276" spans="1:11" ht="22.5">
      <c r="A276" s="40">
        <v>35</v>
      </c>
      <c r="B276" s="18" t="s">
        <v>578</v>
      </c>
      <c r="C276" s="8" t="s">
        <v>261</v>
      </c>
      <c r="D276" s="8" t="s">
        <v>266</v>
      </c>
      <c r="E276" s="9" t="s">
        <v>604</v>
      </c>
      <c r="F276" s="10">
        <v>0</v>
      </c>
      <c r="G276" s="11"/>
      <c r="H276" s="4"/>
      <c r="I276" s="26">
        <f t="shared" si="14"/>
        <v>0</v>
      </c>
      <c r="J276" s="27">
        <f t="shared" si="13"/>
        <v>0</v>
      </c>
      <c r="K276" s="27">
        <f t="shared" si="12"/>
        <v>0</v>
      </c>
    </row>
    <row r="277" spans="1:11" ht="22.5">
      <c r="A277" s="40">
        <v>35</v>
      </c>
      <c r="B277" s="18" t="s">
        <v>579</v>
      </c>
      <c r="C277" s="8" t="s">
        <v>261</v>
      </c>
      <c r="D277" s="8" t="s">
        <v>266</v>
      </c>
      <c r="E277" s="9" t="s">
        <v>267</v>
      </c>
      <c r="F277" s="10">
        <v>1</v>
      </c>
      <c r="G277" s="11"/>
      <c r="H277" s="4"/>
      <c r="I277" s="26">
        <f t="shared" si="14"/>
        <v>0</v>
      </c>
      <c r="J277" s="27">
        <f t="shared" si="13"/>
        <v>0</v>
      </c>
      <c r="K277" s="27">
        <f t="shared" si="12"/>
        <v>0</v>
      </c>
    </row>
    <row r="278" spans="1:11" ht="22.5">
      <c r="A278" s="40">
        <v>35</v>
      </c>
      <c r="B278" s="18" t="s">
        <v>580</v>
      </c>
      <c r="C278" s="8" t="s">
        <v>261</v>
      </c>
      <c r="D278" s="8" t="s">
        <v>266</v>
      </c>
      <c r="E278" s="9" t="s">
        <v>626</v>
      </c>
      <c r="F278" s="10">
        <v>2</v>
      </c>
      <c r="G278" s="11"/>
      <c r="H278" s="4"/>
      <c r="I278" s="26">
        <f t="shared" si="14"/>
        <v>0</v>
      </c>
      <c r="J278" s="27">
        <f t="shared" si="13"/>
        <v>0</v>
      </c>
      <c r="K278" s="27">
        <f t="shared" si="12"/>
        <v>0</v>
      </c>
    </row>
    <row r="279" spans="1:11" ht="22.5">
      <c r="A279" s="40">
        <v>35</v>
      </c>
      <c r="B279" s="18" t="s">
        <v>581</v>
      </c>
      <c r="C279" s="8" t="s">
        <v>261</v>
      </c>
      <c r="D279" s="8" t="s">
        <v>266</v>
      </c>
      <c r="E279" s="9" t="s">
        <v>184</v>
      </c>
      <c r="F279" s="10">
        <v>3</v>
      </c>
      <c r="G279" s="11" t="s">
        <v>194</v>
      </c>
      <c r="H279" s="4">
        <v>1</v>
      </c>
      <c r="I279" s="26">
        <f t="shared" si="14"/>
        <v>3</v>
      </c>
      <c r="J279" s="27">
        <f t="shared" si="13"/>
        <v>1</v>
      </c>
      <c r="K279" s="27">
        <f t="shared" si="12"/>
        <v>0</v>
      </c>
    </row>
    <row r="280" spans="1:11" ht="22.5">
      <c r="A280" s="40">
        <v>35</v>
      </c>
      <c r="B280" s="18" t="s">
        <v>582</v>
      </c>
      <c r="C280" s="8" t="s">
        <v>261</v>
      </c>
      <c r="D280" s="8" t="s">
        <v>266</v>
      </c>
      <c r="E280" s="9" t="s">
        <v>605</v>
      </c>
      <c r="F280" s="10">
        <v>4</v>
      </c>
      <c r="G280" s="13"/>
      <c r="H280" s="4">
        <v>1</v>
      </c>
      <c r="I280" s="26">
        <f t="shared" si="14"/>
        <v>4</v>
      </c>
      <c r="J280" s="27">
        <f t="shared" si="13"/>
        <v>0</v>
      </c>
      <c r="K280" s="27">
        <f t="shared" si="12"/>
        <v>1</v>
      </c>
    </row>
    <row r="281" spans="1:11" ht="33.75">
      <c r="A281" s="40">
        <v>35</v>
      </c>
      <c r="B281" s="18" t="s">
        <v>583</v>
      </c>
      <c r="C281" s="8" t="s">
        <v>261</v>
      </c>
      <c r="D281" s="8" t="s">
        <v>266</v>
      </c>
      <c r="E281" s="9" t="s">
        <v>650</v>
      </c>
      <c r="F281" s="10">
        <v>5</v>
      </c>
      <c r="G281" s="11" t="s">
        <v>194</v>
      </c>
      <c r="H281" s="4"/>
      <c r="I281" s="26">
        <f t="shared" si="14"/>
        <v>0</v>
      </c>
      <c r="J281" s="27">
        <f t="shared" si="13"/>
        <v>0</v>
      </c>
      <c r="K281" s="27">
        <f t="shared" si="12"/>
        <v>0</v>
      </c>
    </row>
    <row r="282" spans="1:11" ht="56.25">
      <c r="A282" s="40">
        <v>35</v>
      </c>
      <c r="B282" s="18" t="s">
        <v>584</v>
      </c>
      <c r="C282" s="8" t="s">
        <v>261</v>
      </c>
      <c r="D282" s="8" t="s">
        <v>266</v>
      </c>
      <c r="E282" s="24" t="s">
        <v>651</v>
      </c>
      <c r="F282" s="10">
        <v>6</v>
      </c>
      <c r="G282" s="11" t="s">
        <v>151</v>
      </c>
      <c r="H282" s="4"/>
      <c r="I282" s="26">
        <f t="shared" si="14"/>
        <v>0</v>
      </c>
      <c r="J282" s="27">
        <f t="shared" si="13"/>
        <v>0</v>
      </c>
      <c r="K282" s="27">
        <f t="shared" si="12"/>
        <v>0</v>
      </c>
    </row>
    <row r="283" spans="1:11" ht="46.5">
      <c r="A283" s="40">
        <v>35</v>
      </c>
      <c r="B283" s="18" t="s">
        <v>585</v>
      </c>
      <c r="C283" s="8" t="s">
        <v>261</v>
      </c>
      <c r="D283" s="8" t="s">
        <v>266</v>
      </c>
      <c r="E283" s="24" t="s">
        <v>652</v>
      </c>
      <c r="F283" s="10">
        <v>7</v>
      </c>
      <c r="G283" s="11" t="s">
        <v>194</v>
      </c>
      <c r="H283" s="4"/>
      <c r="I283" s="26">
        <f t="shared" si="14"/>
        <v>0</v>
      </c>
      <c r="J283" s="27">
        <f t="shared" si="13"/>
        <v>0</v>
      </c>
      <c r="K283" s="27">
        <f t="shared" si="12"/>
        <v>0</v>
      </c>
    </row>
    <row r="284" spans="1:11" ht="22.5">
      <c r="A284" s="40">
        <v>36</v>
      </c>
      <c r="B284" s="18" t="s">
        <v>586</v>
      </c>
      <c r="C284" s="8" t="s">
        <v>261</v>
      </c>
      <c r="D284" s="8" t="s">
        <v>268</v>
      </c>
      <c r="E284" s="9" t="s">
        <v>269</v>
      </c>
      <c r="F284" s="10">
        <v>0</v>
      </c>
      <c r="G284" s="11"/>
      <c r="H284" s="4"/>
      <c r="I284" s="26">
        <f t="shared" si="14"/>
        <v>0</v>
      </c>
      <c r="J284" s="27">
        <f t="shared" si="13"/>
        <v>0</v>
      </c>
      <c r="K284" s="27">
        <f t="shared" si="12"/>
        <v>0</v>
      </c>
    </row>
    <row r="285" spans="1:11" ht="33.75">
      <c r="A285" s="40">
        <v>36</v>
      </c>
      <c r="B285" s="18" t="s">
        <v>587</v>
      </c>
      <c r="C285" s="8" t="s">
        <v>261</v>
      </c>
      <c r="D285" s="8" t="s">
        <v>268</v>
      </c>
      <c r="E285" s="9" t="s">
        <v>163</v>
      </c>
      <c r="F285" s="10">
        <v>1</v>
      </c>
      <c r="G285" s="11"/>
      <c r="H285" s="4"/>
      <c r="I285" s="26">
        <f t="shared" si="14"/>
        <v>0</v>
      </c>
      <c r="J285" s="27">
        <f t="shared" si="13"/>
        <v>0</v>
      </c>
      <c r="K285" s="27">
        <f t="shared" si="12"/>
        <v>0</v>
      </c>
    </row>
    <row r="286" spans="1:11" ht="33.75">
      <c r="A286" s="40">
        <v>36</v>
      </c>
      <c r="B286" s="18" t="s">
        <v>588</v>
      </c>
      <c r="C286" s="8" t="s">
        <v>261</v>
      </c>
      <c r="D286" s="8" t="s">
        <v>268</v>
      </c>
      <c r="E286" s="9" t="s">
        <v>162</v>
      </c>
      <c r="F286" s="10">
        <v>2</v>
      </c>
      <c r="G286" s="11"/>
      <c r="H286" s="4"/>
      <c r="I286" s="26">
        <f t="shared" si="14"/>
        <v>0</v>
      </c>
      <c r="J286" s="27">
        <f t="shared" si="13"/>
        <v>0</v>
      </c>
      <c r="K286" s="27">
        <f t="shared" si="12"/>
        <v>0</v>
      </c>
    </row>
    <row r="287" spans="1:11" ht="22.5">
      <c r="A287" s="40">
        <v>36</v>
      </c>
      <c r="B287" s="18" t="s">
        <v>589</v>
      </c>
      <c r="C287" s="8" t="s">
        <v>261</v>
      </c>
      <c r="D287" s="8" t="s">
        <v>268</v>
      </c>
      <c r="E287" s="9" t="s">
        <v>161</v>
      </c>
      <c r="F287" s="10">
        <v>3</v>
      </c>
      <c r="G287" s="11"/>
      <c r="H287" s="4">
        <v>1</v>
      </c>
      <c r="I287" s="26">
        <f t="shared" si="14"/>
        <v>3</v>
      </c>
      <c r="J287" s="27">
        <f t="shared" si="13"/>
        <v>0</v>
      </c>
      <c r="K287" s="27">
        <f t="shared" si="12"/>
        <v>1</v>
      </c>
    </row>
    <row r="288" spans="1:11" ht="67.5">
      <c r="A288" s="40">
        <v>36</v>
      </c>
      <c r="B288" s="18" t="s">
        <v>590</v>
      </c>
      <c r="C288" s="8" t="s">
        <v>261</v>
      </c>
      <c r="D288" s="8" t="s">
        <v>268</v>
      </c>
      <c r="E288" s="9" t="s">
        <v>627</v>
      </c>
      <c r="F288" s="10">
        <v>4</v>
      </c>
      <c r="G288" s="11"/>
      <c r="H288" s="4">
        <v>1</v>
      </c>
      <c r="I288" s="26">
        <f t="shared" si="14"/>
        <v>4</v>
      </c>
      <c r="J288" s="27">
        <f t="shared" si="13"/>
        <v>0</v>
      </c>
      <c r="K288" s="27">
        <f t="shared" si="12"/>
        <v>1</v>
      </c>
    </row>
    <row r="289" spans="1:11" ht="33.75" customHeight="1">
      <c r="A289" s="40">
        <v>36</v>
      </c>
      <c r="B289" s="18" t="s">
        <v>591</v>
      </c>
      <c r="C289" s="8" t="s">
        <v>261</v>
      </c>
      <c r="D289" s="8" t="s">
        <v>268</v>
      </c>
      <c r="E289" s="9" t="s">
        <v>152</v>
      </c>
      <c r="F289" s="10">
        <v>5</v>
      </c>
      <c r="G289" s="11" t="s">
        <v>194</v>
      </c>
      <c r="H289" s="4"/>
      <c r="I289" s="26">
        <f t="shared" si="14"/>
        <v>0</v>
      </c>
      <c r="J289" s="27">
        <f t="shared" si="13"/>
        <v>0</v>
      </c>
      <c r="K289" s="27">
        <f t="shared" si="12"/>
        <v>0</v>
      </c>
    </row>
    <row r="290" spans="1:11" ht="22.5">
      <c r="A290" s="40">
        <v>36</v>
      </c>
      <c r="B290" s="18" t="s">
        <v>592</v>
      </c>
      <c r="C290" s="8" t="s">
        <v>261</v>
      </c>
      <c r="D290" s="8" t="s">
        <v>268</v>
      </c>
      <c r="E290" s="9" t="s">
        <v>270</v>
      </c>
      <c r="F290" s="10">
        <v>6</v>
      </c>
      <c r="G290" s="11"/>
      <c r="H290" s="4"/>
      <c r="I290" s="26">
        <f t="shared" si="14"/>
        <v>0</v>
      </c>
      <c r="J290" s="27">
        <f t="shared" si="13"/>
        <v>0</v>
      </c>
      <c r="K290" s="27">
        <f t="shared" si="12"/>
        <v>0</v>
      </c>
    </row>
    <row r="291" spans="1:11" ht="22.5">
      <c r="A291" s="40">
        <v>36</v>
      </c>
      <c r="B291" s="18" t="s">
        <v>593</v>
      </c>
      <c r="C291" s="8" t="s">
        <v>261</v>
      </c>
      <c r="D291" s="8" t="s">
        <v>268</v>
      </c>
      <c r="E291" s="9" t="s">
        <v>628</v>
      </c>
      <c r="F291" s="10">
        <v>7</v>
      </c>
      <c r="G291" s="11" t="s">
        <v>194</v>
      </c>
      <c r="H291" s="4"/>
      <c r="I291" s="26">
        <f t="shared" si="14"/>
        <v>0</v>
      </c>
      <c r="J291" s="27">
        <f t="shared" si="13"/>
        <v>0</v>
      </c>
      <c r="K291" s="27">
        <f t="shared" si="12"/>
        <v>0</v>
      </c>
    </row>
    <row r="292" spans="1:11" ht="22.5">
      <c r="A292" s="40">
        <v>37</v>
      </c>
      <c r="B292" s="18" t="s">
        <v>594</v>
      </c>
      <c r="C292" s="8" t="s">
        <v>261</v>
      </c>
      <c r="D292" s="8" t="s">
        <v>271</v>
      </c>
      <c r="E292" s="9" t="s">
        <v>272</v>
      </c>
      <c r="F292" s="10">
        <v>0</v>
      </c>
      <c r="G292" s="11"/>
      <c r="H292" s="4"/>
      <c r="I292" s="26">
        <f t="shared" si="14"/>
        <v>0</v>
      </c>
      <c r="J292" s="27">
        <f t="shared" si="13"/>
        <v>0</v>
      </c>
      <c r="K292" s="27">
        <f t="shared" si="12"/>
        <v>0</v>
      </c>
    </row>
    <row r="293" spans="1:11" ht="23.25">
      <c r="A293" s="40">
        <v>37</v>
      </c>
      <c r="B293" s="18" t="s">
        <v>595</v>
      </c>
      <c r="C293" s="8" t="s">
        <v>261</v>
      </c>
      <c r="D293" s="8" t="s">
        <v>271</v>
      </c>
      <c r="E293" s="9" t="s">
        <v>273</v>
      </c>
      <c r="F293" s="10">
        <v>1</v>
      </c>
      <c r="G293" s="11"/>
      <c r="H293" s="4"/>
      <c r="I293" s="26">
        <f t="shared" si="14"/>
        <v>0</v>
      </c>
      <c r="J293" s="27">
        <f t="shared" si="13"/>
        <v>0</v>
      </c>
      <c r="K293" s="27">
        <f t="shared" si="12"/>
        <v>0</v>
      </c>
    </row>
    <row r="294" spans="1:11" ht="23.25">
      <c r="A294" s="40">
        <v>37</v>
      </c>
      <c r="B294" s="18" t="s">
        <v>596</v>
      </c>
      <c r="C294" s="8" t="s">
        <v>261</v>
      </c>
      <c r="D294" s="8" t="s">
        <v>271</v>
      </c>
      <c r="E294" s="9" t="s">
        <v>274</v>
      </c>
      <c r="F294" s="10">
        <v>2</v>
      </c>
      <c r="G294" s="11" t="s">
        <v>194</v>
      </c>
      <c r="H294" s="4"/>
      <c r="I294" s="26">
        <f t="shared" si="14"/>
        <v>0</v>
      </c>
      <c r="J294" s="27">
        <f t="shared" si="13"/>
        <v>0</v>
      </c>
      <c r="K294" s="27">
        <f t="shared" si="12"/>
        <v>0</v>
      </c>
    </row>
    <row r="295" spans="1:11" ht="23.25">
      <c r="A295" s="42">
        <v>37</v>
      </c>
      <c r="B295" s="18" t="s">
        <v>597</v>
      </c>
      <c r="C295" s="8" t="s">
        <v>261</v>
      </c>
      <c r="D295" s="8" t="s">
        <v>271</v>
      </c>
      <c r="E295" s="9" t="s">
        <v>275</v>
      </c>
      <c r="F295" s="25">
        <v>3</v>
      </c>
      <c r="G295" s="11"/>
      <c r="H295" s="4">
        <v>0.7</v>
      </c>
      <c r="I295" s="26">
        <f t="shared" si="14"/>
        <v>2.0999999999999996</v>
      </c>
      <c r="J295" s="27">
        <f t="shared" si="13"/>
        <v>0</v>
      </c>
      <c r="K295" s="27">
        <f t="shared" si="12"/>
        <v>1</v>
      </c>
    </row>
    <row r="296" spans="1:11" ht="23.25">
      <c r="A296" s="42">
        <v>37</v>
      </c>
      <c r="B296" s="18" t="s">
        <v>598</v>
      </c>
      <c r="C296" s="8" t="s">
        <v>261</v>
      </c>
      <c r="D296" s="8" t="s">
        <v>271</v>
      </c>
      <c r="E296" s="9" t="s">
        <v>276</v>
      </c>
      <c r="F296" s="25">
        <v>4</v>
      </c>
      <c r="G296" s="11"/>
      <c r="H296" s="4">
        <v>0.7</v>
      </c>
      <c r="I296" s="26">
        <f t="shared" si="14"/>
        <v>2.8</v>
      </c>
      <c r="J296" s="27">
        <f t="shared" si="13"/>
        <v>0</v>
      </c>
      <c r="K296" s="27">
        <f t="shared" si="12"/>
        <v>1</v>
      </c>
    </row>
    <row r="297" spans="1:11" ht="23.25">
      <c r="A297" s="42">
        <v>37</v>
      </c>
      <c r="B297" s="18" t="s">
        <v>599</v>
      </c>
      <c r="C297" s="8" t="s">
        <v>261</v>
      </c>
      <c r="D297" s="8" t="s">
        <v>271</v>
      </c>
      <c r="E297" s="9" t="s">
        <v>185</v>
      </c>
      <c r="F297" s="25">
        <v>5</v>
      </c>
      <c r="G297" s="11" t="s">
        <v>194</v>
      </c>
      <c r="H297" s="4"/>
      <c r="I297" s="26">
        <f t="shared" si="14"/>
        <v>0</v>
      </c>
      <c r="J297" s="27">
        <f t="shared" si="13"/>
        <v>0</v>
      </c>
      <c r="K297" s="27">
        <f t="shared" si="12"/>
        <v>0</v>
      </c>
    </row>
    <row r="298" spans="1:11" ht="23.25">
      <c r="A298" s="42">
        <v>37</v>
      </c>
      <c r="B298" s="18" t="s">
        <v>600</v>
      </c>
      <c r="C298" s="8" t="s">
        <v>261</v>
      </c>
      <c r="D298" s="8" t="s">
        <v>271</v>
      </c>
      <c r="E298" s="9" t="s">
        <v>277</v>
      </c>
      <c r="F298" s="25">
        <v>6</v>
      </c>
      <c r="G298" s="11" t="s">
        <v>194</v>
      </c>
      <c r="H298" s="4"/>
      <c r="I298" s="26">
        <f t="shared" si="14"/>
        <v>0</v>
      </c>
      <c r="J298" s="27">
        <f t="shared" si="13"/>
        <v>0</v>
      </c>
      <c r="K298" s="27">
        <f t="shared" si="12"/>
        <v>0</v>
      </c>
    </row>
    <row r="299" spans="1:11" ht="23.25">
      <c r="A299" s="39">
        <v>37</v>
      </c>
      <c r="B299" s="18" t="s">
        <v>601</v>
      </c>
      <c r="C299" s="8" t="s">
        <v>261</v>
      </c>
      <c r="D299" s="8" t="s">
        <v>271</v>
      </c>
      <c r="E299" s="9" t="s">
        <v>186</v>
      </c>
      <c r="F299" s="22">
        <v>7</v>
      </c>
      <c r="G299" s="11" t="s">
        <v>194</v>
      </c>
      <c r="H299" s="4"/>
      <c r="I299" s="26">
        <f t="shared" si="14"/>
        <v>0</v>
      </c>
      <c r="J299" s="27">
        <f t="shared" si="13"/>
        <v>0</v>
      </c>
      <c r="K299" s="27">
        <f t="shared" si="12"/>
        <v>0</v>
      </c>
    </row>
  </sheetData>
  <sheetProtection/>
  <autoFilter ref="A3:O299"/>
  <mergeCells count="2">
    <mergeCell ref="A1:K1"/>
    <mergeCell ref="A2:K2"/>
  </mergeCells>
  <printOptions/>
  <pageMargins left="0.6299212598425197" right="0.5511811023622047" top="0.35433070866141736" bottom="0.4330708661417323" header="0.31496062992125984" footer="0.1968503937007874"/>
  <pageSetup horizontalDpi="200" verticalDpi="2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J20" sqref="J20"/>
    </sheetView>
  </sheetViews>
  <sheetFormatPr defaultColWidth="9.00390625" defaultRowHeight="13.5"/>
  <cols>
    <col min="1" max="1" width="4.75390625" style="0" bestFit="1" customWidth="1"/>
    <col min="2" max="2" width="52.625" style="0" bestFit="1" customWidth="1"/>
    <col min="3" max="3" width="16.125" style="0" bestFit="1" customWidth="1"/>
    <col min="4" max="4" width="5.25390625" style="0" customWidth="1"/>
    <col min="7" max="7" width="11.875" style="0" customWidth="1"/>
    <col min="8" max="8" width="12.00390625" style="0" customWidth="1"/>
  </cols>
  <sheetData>
    <row r="1" spans="1:3" s="1" customFormat="1" ht="26.25" customHeight="1">
      <c r="A1" s="47" t="str">
        <f>'医院自评'!A1</f>
        <v>XXX医院名称（三级甲等）</v>
      </c>
      <c r="B1" s="47"/>
      <c r="C1" s="47"/>
    </row>
    <row r="2" spans="1:3" s="1" customFormat="1" ht="28.5" customHeight="1">
      <c r="A2" s="46" t="str">
        <f>'医院自评'!A2</f>
        <v> 电子病历系统应用水平分级评分标准</v>
      </c>
      <c r="B2" s="46"/>
      <c r="C2" s="46"/>
    </row>
    <row r="3" spans="1:10" s="1" customFormat="1" ht="13.5">
      <c r="A3" s="6" t="s">
        <v>190</v>
      </c>
      <c r="B3" s="2" t="s">
        <v>656</v>
      </c>
      <c r="C3" s="2" t="s">
        <v>655</v>
      </c>
      <c r="F3" s="28" t="s">
        <v>657</v>
      </c>
      <c r="G3" s="29"/>
      <c r="H3" s="29"/>
      <c r="I3" s="29"/>
      <c r="J3" s="29"/>
    </row>
    <row r="4" spans="1:10" ht="13.5">
      <c r="A4" s="3">
        <f>'医院自评'!A4</f>
        <v>1</v>
      </c>
      <c r="B4" s="3" t="str">
        <f>'医院自评'!D4</f>
        <v>病房医嘱处理（有效应用按使用患者数比例计算）</v>
      </c>
      <c r="C4" s="3">
        <f>IF(('医院自评'!J11+'医院自评'!K11)=1,7,IF(('医院自评'!J10+'医院自评'!K10)=1,6,IF(('医院自评'!J9+'医院自评'!K9)=1,5,IF(('医院自评'!J8+'医院自评'!K8)=1,4,IF(('医院自评'!J7+'医院自评'!K7)=1,3,IF(('医院自评'!J6+'医院自评'!K6)=1,2,IF(('医院自评'!J5+'医院自评'!K5)=1,1,IF(('医院自评'!J4+'医院自评'!K4)=1,0,0))))))))</f>
        <v>4</v>
      </c>
      <c r="F4" s="7" t="s">
        <v>658</v>
      </c>
      <c r="G4" s="7" t="s">
        <v>645</v>
      </c>
      <c r="H4" s="7" t="s">
        <v>646</v>
      </c>
      <c r="I4" s="7" t="s">
        <v>643</v>
      </c>
      <c r="J4" s="7" t="s">
        <v>644</v>
      </c>
    </row>
    <row r="5" spans="1:10" ht="13.5">
      <c r="A5" s="3">
        <f>'医院自评'!A12</f>
        <v>2</v>
      </c>
      <c r="B5" s="3" t="str">
        <f>'医院自评'!D12</f>
        <v>病房检验申请（有效应用按检验项目人次比例计算）</v>
      </c>
      <c r="C5" s="3">
        <f>IF(('医院自评'!J19+'医院自评'!K19)=1,7,IF(('医院自评'!J18+'医院自评'!K18)=1,6,IF(('医院自评'!J17+'医院自评'!K17)=1,5,IF(('医院自评'!J16+'医院自评'!K16)=1,4,IF(('医院自评'!J15+'医院自评'!K15)=1,3,IF(('医院自评'!J14+'医院自评'!K14)=1,2,IF(('医院自评'!J13+'医院自评'!K13)=1,1,IF(('医院自评'!J12+'医院自评'!K12)=1,0,0))))))))</f>
        <v>4</v>
      </c>
      <c r="F5" s="10">
        <v>0</v>
      </c>
      <c r="G5" s="30"/>
      <c r="H5" s="30"/>
      <c r="I5" s="30"/>
      <c r="J5" s="30"/>
    </row>
    <row r="6" spans="1:10" ht="13.5">
      <c r="A6" s="3">
        <f>'医院自评'!A20</f>
        <v>3</v>
      </c>
      <c r="B6" s="3" t="str">
        <f>'医院自评'!D20</f>
        <v>病房检验报告（有效应用按检验项目人次比例计算）</v>
      </c>
      <c r="C6" s="3">
        <f>IF(('医院自评'!J27+'医院自评'!K27)=1,7,IF(('医院自评'!J26+'医院自评'!K26)=1,6,IF(('医院自评'!J25+'医院自评'!K25)=1,5,IF(('医院自评'!J24+'医院自评'!K24)=1,4,IF(('医院自评'!J23+'医院自评'!K23)=1,3,IF(('医院自评'!J22+'医院自评'!K22)=1,2,IF(('医院自评'!J21+'医院自评'!K21)=1,1,IF(('医院自评'!J20+'医院自评'!K20)=1,0,0))))))))</f>
        <v>4</v>
      </c>
      <c r="F6" s="10">
        <v>1</v>
      </c>
      <c r="G6" s="30">
        <v>6</v>
      </c>
      <c r="H6" s="30">
        <v>18</v>
      </c>
      <c r="I6" s="30">
        <v>27</v>
      </c>
      <c r="J6" s="30" t="str">
        <f>IF(AND(G6&gt;=6,H6&gt;=18,I6&gt;=27),"符合一级","不符合")</f>
        <v>符合一级</v>
      </c>
    </row>
    <row r="7" spans="1:10" ht="13.5">
      <c r="A7" s="3">
        <f>'医院自评'!A28</f>
        <v>4</v>
      </c>
      <c r="B7" s="3" t="str">
        <f>'医院自评'!D28</f>
        <v>病房检查申请（有效应用按检查项目人次比例计算）</v>
      </c>
      <c r="C7" s="3">
        <f>IF(('医院自评'!J35+'医院自评'!K35)=1,7,IF(('医院自评'!J34+'医院自评'!K34)=1,6,IF(('医院自评'!J33+'医院自评'!K33)=1,5,IF(('医院自评'!J32+'医院自评'!K32)=1,4,IF(('医院自评'!J31+'医院自评'!K31)=1,3,IF(('医院自评'!J30+'医院自评'!K30)=1,2,IF(('医院自评'!J29+'医院自评'!K29)=1,1,IF(('医院自评'!J28+'医院自评'!K28)=1,0,0))))))))</f>
        <v>4</v>
      </c>
      <c r="F7" s="10">
        <v>2</v>
      </c>
      <c r="G7" s="30">
        <v>11</v>
      </c>
      <c r="H7" s="30">
        <v>13</v>
      </c>
      <c r="I7" s="30">
        <v>60</v>
      </c>
      <c r="J7" s="30" t="str">
        <f>IF(AND(G7&gt;=11,H7&gt;=13,I7&gt;=60),"符合二级","不符合")</f>
        <v>符合二级</v>
      </c>
    </row>
    <row r="8" spans="1:10" ht="13.5">
      <c r="A8" s="3">
        <f>'医院自评'!A36</f>
        <v>5</v>
      </c>
      <c r="B8" s="3" t="str">
        <f>'医院自评'!D36</f>
        <v>病房检查报告（有效应用按检查项目人次比例计算）</v>
      </c>
      <c r="C8" s="3">
        <f>IF(('医院自评'!J43+'医院自评'!K43)=1,7,IF(('医院自评'!J42+'医院自评'!K42)=1,6,IF(('医院自评'!J41+'医院自评'!K41)=1,5,IF(('医院自评'!J40+'医院自评'!K40)=1,4,IF(('医院自评'!J39+'医院自评'!K39)=1,3,IF(('医院自评'!J38+'医院自评'!K38)=1,2,IF(('医院自评'!J37+'医院自评'!K37)=1,1,IF(('医院自评'!J36+'医院自评'!K36)=1,0,0))))))))</f>
        <v>4</v>
      </c>
      <c r="F8" s="10">
        <v>3</v>
      </c>
      <c r="G8" s="30">
        <v>18</v>
      </c>
      <c r="H8" s="30">
        <v>8</v>
      </c>
      <c r="I8" s="30">
        <v>85</v>
      </c>
      <c r="J8" s="30" t="str">
        <f>IF(AND(G8&gt;=18,H8&gt;=8,I8&gt;=85),"符合三级","不符合")</f>
        <v>符合三级</v>
      </c>
    </row>
    <row r="9" spans="1:10" ht="13.5">
      <c r="A9" s="3">
        <f>'医院自评'!A44</f>
        <v>6</v>
      </c>
      <c r="B9" s="3" t="str">
        <f>'医院自评'!D44</f>
        <v>病房病历记录（有效应用按使用患者数比例计算）</v>
      </c>
      <c r="C9" s="3">
        <f>IF(('医院自评'!J51+'医院自评'!K51)=1,7,IF(('医院自评'!J50+'医院自评'!K50)=1,6,IF(('医院自评'!J49+'医院自评'!K49)=1,5,IF(('医院自评'!J48+'医院自评'!K48)=1,4,IF(('医院自评'!J47+'医院自评'!K47)=1,3,IF(('医院自评'!J46+'医院自评'!K46)=1,2,IF(('医院自评'!J45+'医院自评'!K45)=1,1,IF(('医院自评'!J44+'医院自评'!K44)=1,0,0))))))))</f>
        <v>4</v>
      </c>
      <c r="F9" s="10">
        <v>4</v>
      </c>
      <c r="G9" s="30">
        <v>19</v>
      </c>
      <c r="H9" s="30">
        <v>8</v>
      </c>
      <c r="I9" s="30">
        <v>120</v>
      </c>
      <c r="J9" s="30" t="str">
        <f>IF(AND(G9&gt;=19,H9&gt;=8,I9&gt;=120),"符合四级","不符合")</f>
        <v>符合四级</v>
      </c>
    </row>
    <row r="10" spans="1:10" ht="13.5">
      <c r="A10" s="3">
        <f>'医院自评'!A52</f>
        <v>7</v>
      </c>
      <c r="B10" s="3" t="str">
        <f>'医院自评'!D52</f>
        <v>病房医疗知识库（有效应用按使用科室比例计算）</v>
      </c>
      <c r="C10" s="3">
        <f>IF(('医院自评'!J59+'医院自评'!K59)=1,7,IF(('医院自评'!J58+'医院自评'!K58)=1,6,IF(('医院自评'!J57+'医院自评'!K57)=1,5,IF(('医院自评'!J56+'医院自评'!K56)=1,4,IF(('医院自评'!J55+'医院自评'!K55)=1,3,IF(('医院自评'!J54+'医院自评'!K54)=1,2,IF(('医院自评'!J53+'医院自评'!K53)=1,1,IF(('医院自评'!J52+'医院自评'!K52)=1,0,0))))))))</f>
        <v>3</v>
      </c>
      <c r="F10" s="10">
        <v>5</v>
      </c>
      <c r="G10" s="30">
        <v>19</v>
      </c>
      <c r="H10" s="30">
        <v>8</v>
      </c>
      <c r="I10" s="30">
        <v>140</v>
      </c>
      <c r="J10" s="30" t="str">
        <f>IF(AND(G10&gt;=19,H10&gt;=8,I10&gt;=140),"符合五级","不符合")</f>
        <v>符合五级</v>
      </c>
    </row>
    <row r="11" spans="1:10" ht="13.5">
      <c r="A11" s="3">
        <f>'医院自评'!A60</f>
        <v>8</v>
      </c>
      <c r="B11" s="3" t="str">
        <f>'医院自评'!D60</f>
        <v>患者管理与评估（有效应用按使用科室比例计算）</v>
      </c>
      <c r="C11" s="3">
        <f>IF(('医院自评'!J67+'医院自评'!K67)=1,7,IF(('医院自评'!J66+'医院自评'!K66)=1,6,IF(('医院自评'!J65+'医院自评'!K65)=1,5,IF(('医院自评'!J64+'医院自评'!K64)=1,4,IF(('医院自评'!J63+'医院自评'!K63)=1,3,IF(('医院自评'!J62+'医院自评'!K62)=1,2,IF(('医院自评'!J61+'医院自评'!K61)=1,1,IF(('医院自评'!J60+'医院自评'!K60)=1,0,0))))))))</f>
        <v>4</v>
      </c>
      <c r="F11" s="10">
        <v>6</v>
      </c>
      <c r="G11" s="30">
        <v>24</v>
      </c>
      <c r="H11" s="30">
        <v>6</v>
      </c>
      <c r="I11" s="30">
        <v>170</v>
      </c>
      <c r="J11" s="30" t="str">
        <f>IF(AND(G11&gt;=24,H11&gt;=6,I11&gt;=170),"符合六级","不符合")</f>
        <v>符合六级</v>
      </c>
    </row>
    <row r="12" spans="1:10" ht="13.5">
      <c r="A12" s="3">
        <f>'医院自评'!A68</f>
        <v>9</v>
      </c>
      <c r="B12" s="3" t="str">
        <f>'医院自评'!D68</f>
        <v>医嘱执行（有效应用按使用科室比例计算）</v>
      </c>
      <c r="C12" s="3">
        <f>IF(('医院自评'!J75+'医院自评'!K75)=1,7,IF(('医院自评'!J74+'医院自评'!K74)=1,6,IF(('医院自评'!J73+'医院自评'!K73)=1,5,IF(('医院自评'!J72+'医院自评'!K72)=1,4,IF(('医院自评'!J71+'医院自评'!K71)=1,3,IF(('医院自评'!J70+'医院自评'!K70)=1,2,IF(('医院自评'!J69+'医院自评'!K69)=1,1,IF(('医院自评'!J68+'医院自评'!K68)=1,0,0))))))))</f>
        <v>4</v>
      </c>
      <c r="F12" s="10">
        <v>7</v>
      </c>
      <c r="G12" s="30">
        <v>24</v>
      </c>
      <c r="H12" s="30">
        <v>6</v>
      </c>
      <c r="I12" s="30">
        <v>210</v>
      </c>
      <c r="J12" s="30" t="str">
        <f>IF(AND(G12&gt;=24,H12&gt;=6,I12&gt;=210),"符合七级","不符合")</f>
        <v>符合七级</v>
      </c>
    </row>
    <row r="13" spans="1:3" ht="13.5">
      <c r="A13" s="3">
        <f>'医院自评'!A76</f>
        <v>10</v>
      </c>
      <c r="B13" s="3" t="str">
        <f>'医院自评'!D76</f>
        <v>护理记录（有效应用按记录项目人次比例计算）</v>
      </c>
      <c r="C13" s="3">
        <f>IF(('医院自评'!J83+'医院自评'!K83)=1,7,IF(('医院自评'!J82+'医院自评'!K82)=1,6,IF(('医院自评'!J81+'医院自评'!K81)=1,5,IF(('医院自评'!J80+'医院自评'!K80)=1,4,IF(('医院自评'!J79+'医院自评'!K79)=1,3,IF(('医院自评'!J78+'医院自评'!K78)=1,2,IF(('医院自评'!J77+'医院自评'!K77)=1,1,IF(('医院自评'!J76+'医院自评'!K76)=1,0,0))))))))</f>
        <v>3</v>
      </c>
    </row>
    <row r="14" spans="1:3" ht="13.5">
      <c r="A14" s="3">
        <f>'医院自评'!A84</f>
        <v>11</v>
      </c>
      <c r="B14" s="3" t="str">
        <f>'医院自评'!D84</f>
        <v>门诊处方书写（有效应用按出诊医师数计算）</v>
      </c>
      <c r="C14" s="3">
        <f>IF(('医院自评'!J91+'医院自评'!K91)=1,7,IF(('医院自评'!J90+'医院自评'!K90)=1,6,IF(('医院自评'!J89+'医院自评'!K89)=1,5,IF(('医院自评'!J88+'医院自评'!K88)=1,4,IF(('医院自评'!J87+'医院自评'!K87)=1,3,IF(('医院自评'!J86+'医院自评'!K86)=1,2,IF(('医院自评'!J85+'医院自评'!K85)=1,1,IF(('医院自评'!J84+'医院自评'!K84)=1,0,0))))))))</f>
        <v>4</v>
      </c>
    </row>
    <row r="15" spans="1:6" ht="13.5">
      <c r="A15" s="3">
        <f>'医院自评'!A92</f>
        <v>12</v>
      </c>
      <c r="B15" s="3" t="str">
        <f>'医院自评'!D92</f>
        <v>门诊检验申请（有效应用按检验项目人次比例计算）</v>
      </c>
      <c r="C15" s="3">
        <f>IF(('医院自评'!J99+'医院自评'!K99)=1,7,IF(('医院自评'!J98+'医院自评'!K98)=1,6,IF(('医院自评'!J97+'医院自评'!K97)=1,5,IF(('医院自评'!J96+'医院自评'!K96)=1,4,IF(('医院自评'!J95+'医院自评'!K95)=1,3,IF(('医院自评'!J94+'医院自评'!K94)=1,2,IF(('医院自评'!J93+'医院自评'!K93)=1,1,IF(('医院自评'!J92+'医院自评'!K92)=1,0,0))))))))</f>
        <v>4</v>
      </c>
      <c r="F15" s="5" t="s">
        <v>653</v>
      </c>
    </row>
    <row r="16" spans="1:10" ht="13.5">
      <c r="A16" s="3">
        <f>'医院自评'!A100</f>
        <v>13</v>
      </c>
      <c r="B16" s="3" t="str">
        <f>'医院自评'!D100</f>
        <v>门诊检验报告（有效应用按检验项目人次比例计算）</v>
      </c>
      <c r="C16" s="3">
        <f>IF(('医院自评'!J107+'医院自评'!K107)=1,7,IF(('医院自评'!J106+'医院自评'!K106)=1,6,IF(('医院自评'!J105+'医院自评'!K105)=1,5,IF(('医院自评'!J104+'医院自评'!K104)=1,4,IF(('医院自评'!J103+'医院自评'!K103)=1,3,IF(('医院自评'!J102+'医院自评'!K102)=1,2,IF(('医院自评'!J101+'医院自评'!K101)=1,1,IF(('医院自评'!J100+'医院自评'!K100)=1,0,0))))))))</f>
        <v>4</v>
      </c>
      <c r="F16" s="7" t="s">
        <v>193</v>
      </c>
      <c r="G16" s="7" t="s">
        <v>645</v>
      </c>
      <c r="H16" s="7" t="s">
        <v>646</v>
      </c>
      <c r="I16" s="7" t="s">
        <v>643</v>
      </c>
      <c r="J16" s="7" t="s">
        <v>644</v>
      </c>
    </row>
    <row r="17" spans="1:10" ht="13.5">
      <c r="A17" s="3">
        <f>'医院自评'!A108</f>
        <v>14</v>
      </c>
      <c r="B17" s="3" t="str">
        <f>'医院自评'!D108</f>
        <v>门诊检查申请（有效应用按检查项目人次比例计算）</v>
      </c>
      <c r="C17" s="3">
        <f>IF(('医院自评'!J115+'医院自评'!K115)=1,7,IF(('医院自评'!J114+'医院自评'!K114)=1,6,IF(('医院自评'!J113+'医院自评'!K113)=1,5,IF(('医院自评'!J112+'医院自评'!K112)=1,4,IF(('医院自评'!J111+'医院自评'!K111)=1,3,IF(('医院自评'!J110+'医院自评'!K110)=1,2,IF(('医院自评'!J109+'医院自评'!K109)=1,1,IF(('医院自评'!J108+'医院自评'!K108)=1,0,0))))))))</f>
        <v>4</v>
      </c>
      <c r="F17" s="10">
        <v>0</v>
      </c>
      <c r="G17" s="30"/>
      <c r="H17" s="30"/>
      <c r="I17" s="30"/>
      <c r="J17" s="30"/>
    </row>
    <row r="18" spans="1:10" ht="13.5">
      <c r="A18" s="3">
        <f>'医院自评'!A116</f>
        <v>15</v>
      </c>
      <c r="B18" s="3" t="str">
        <f>'医院自评'!D116</f>
        <v>门诊检查报告（有效应用按检查项目人次比例计算）</v>
      </c>
      <c r="C18" s="3">
        <f>IF(('医院自评'!J123+'医院自评'!K123)=1,7,IF(('医院自评'!J122+'医院自评'!K122)=1,6,IF(('医院自评'!J121+'医院自评'!K121)=1,5,IF(('医院自评'!J120+'医院自评'!K120)=1,4,IF(('医院自评'!J119+'医院自评'!K119)=1,3,IF(('医院自评'!J118+'医院自评'!K118)=1,2,IF(('医院自评'!J117+'医院自评'!K117)=1,1,IF(('医院自评'!J116+'医院自评'!K116)=1,0,0))))))))</f>
        <v>4</v>
      </c>
      <c r="F18" s="10">
        <v>1</v>
      </c>
      <c r="G18" s="30">
        <f>SUMIF('医院自评'!F4:F299,'医院自评'!F5,'医院自评'!J4:J299)</f>
        <v>0</v>
      </c>
      <c r="H18" s="30">
        <f>SUMIF('医院自评'!F4:F299,'医院自评'!F5,'医院自评'!K4:K299)</f>
        <v>0</v>
      </c>
      <c r="I18" s="30">
        <f>SUMIF('医院自评'!F4:F299,'医院自评'!F5,'医院自评'!I4:I299)</f>
        <v>0</v>
      </c>
      <c r="J18" s="43" t="str">
        <f>IF(AND(G18&gt;=6,H18&gt;=18,I18&gt;=27),"符合一级","不符合")</f>
        <v>不符合</v>
      </c>
    </row>
    <row r="19" spans="1:10" ht="13.5">
      <c r="A19" s="3">
        <f>'医院自评'!A124</f>
        <v>16</v>
      </c>
      <c r="B19" s="3" t="str">
        <f>'医院自评'!D124</f>
        <v>门诊病历记录（有效应用按出诊医师数计算）</v>
      </c>
      <c r="C19" s="3">
        <f>IF(('医院自评'!J131+'医院自评'!K131)=1,7,IF(('医院自评'!J130+'医院自评'!K130)=1,6,IF(('医院自评'!J129+'医院自评'!K129)=1,5,IF(('医院自评'!J128+'医院自评'!K128)=1,4,IF(('医院自评'!J127+'医院自评'!K127)=1,3,IF(('医院自评'!J126+'医院自评'!K126)=1,2,IF(('医院自评'!J125+'医院自评'!K125)=1,1,IF(('医院自评'!J124+'医院自评'!K124)=1,0,0))))))))</f>
        <v>4</v>
      </c>
      <c r="F19" s="10">
        <v>2</v>
      </c>
      <c r="G19" s="30">
        <f>SUMIF('医院自评'!F4:F299,'医院自评'!F6,'医院自评'!J4:J299)</f>
        <v>0</v>
      </c>
      <c r="H19" s="30">
        <f>SUMIF('医院自评'!F4:F299,'医院自评'!F6,'医院自评'!K4:K299)</f>
        <v>0</v>
      </c>
      <c r="I19" s="30">
        <f>SUMIF('医院自评'!F4:F299,'医院自评'!F6,'医院自评'!I4:I299)</f>
        <v>0</v>
      </c>
      <c r="J19" s="43" t="str">
        <f>IF(AND(G19&gt;=11,H19&gt;=13,I19&gt;=60),"符合二级","不符合")</f>
        <v>不符合</v>
      </c>
    </row>
    <row r="20" spans="1:10" ht="13.5">
      <c r="A20" s="3">
        <f>'医院自评'!A132</f>
        <v>17</v>
      </c>
      <c r="B20" s="3" t="str">
        <f>'医院自评'!D132</f>
        <v>医疗知识库（有效应用按出诊医师数计算）</v>
      </c>
      <c r="C20" s="3">
        <f>IF(('医院自评'!J139+'医院自评'!K139)=1,7,IF(('医院自评'!J138+'医院自评'!K138)=1,6,IF(('医院自评'!J137+'医院自评'!K137)=1,5,IF(('医院自评'!J136+'医院自评'!K136)=1,4,IF(('医院自评'!J135+'医院自评'!K135)=1,3,IF(('医院自评'!J134+'医院自评'!K134)=1,2,IF(('医院自评'!J133+'医院自评'!K133)=1,1,IF(('医院自评'!J132+'医院自评'!K132)=1,0,0))))))))</f>
        <v>0</v>
      </c>
      <c r="F20" s="10">
        <v>3</v>
      </c>
      <c r="G20" s="30">
        <f>SUMIF('医院自评'!F4:F299,'医院自评'!F7,'医院自评'!J4:J299)</f>
        <v>18</v>
      </c>
      <c r="H20" s="30">
        <f>SUMIF('医院自评'!F4:F299,'医院自评'!F7,'医院自评'!K4:K299)</f>
        <v>13</v>
      </c>
      <c r="I20" s="30">
        <f>SUMIF('医院自评'!F4:F299,'医院自评'!F7,'医院自评'!I4:I299)</f>
        <v>92.40000000000002</v>
      </c>
      <c r="J20" s="43" t="str">
        <f>IF(AND(G20&gt;=18,H20&gt;=8,I20&gt;=85),"符合三级","不符合")</f>
        <v>符合三级</v>
      </c>
    </row>
    <row r="21" spans="1:10" ht="13.5">
      <c r="A21" s="3">
        <f>'医院自评'!A140</f>
        <v>18</v>
      </c>
      <c r="B21" s="3" t="str">
        <f>'医院自评'!D140</f>
        <v>申请与预约（有效应用按检查项目人次比例计算）</v>
      </c>
      <c r="C21" s="3">
        <f>IF(('医院自评'!J147+'医院自评'!K147)=1,7,IF(('医院自评'!J146+'医院自评'!K146)=1,6,IF(('医院自评'!J145+'医院自评'!K145)=1,5,IF(('医院自评'!J144+'医院自评'!K144)=1,4,IF(('医院自评'!J143+'医院自评'!K143)=1,3,IF(('医院自评'!J142+'医院自评'!K142)=1,2,IF(('医院自评'!J141+'医院自评'!K141)=1,1,IF(('医院自评'!J140+'医院自评'!K140)=1,0,0))))))))</f>
        <v>4</v>
      </c>
      <c r="F21" s="10">
        <v>4</v>
      </c>
      <c r="G21" s="30">
        <f>SUMIF('医院自评'!F4:F299,'医院自评'!F8,'医院自评'!J4:J299)</f>
        <v>11</v>
      </c>
      <c r="H21" s="30">
        <f>SUMIF('医院自评'!F4:F299,'医院自评'!F8,'医院自评'!K4:K299)</f>
        <v>16</v>
      </c>
      <c r="I21" s="30">
        <f>SUMIF('医院自评'!F4:F299,'医院自评'!F8,'医院自评'!I4:I299)</f>
        <v>108.99999999999999</v>
      </c>
      <c r="J21" s="43" t="str">
        <f>IF(AND(G21&gt;=19,H21&gt;=8,I21&gt;=120),"符合四级","不符合")</f>
        <v>不符合</v>
      </c>
    </row>
    <row r="22" spans="1:10" ht="13.5">
      <c r="A22" s="3">
        <f>'医院自评'!A148</f>
        <v>19</v>
      </c>
      <c r="B22" s="3" t="str">
        <f>'医院自评'!D148</f>
        <v>检查记录（有效应用按检查项目人次比例计算）</v>
      </c>
      <c r="C22" s="3">
        <f>IF(('医院自评'!J155+'医院自评'!K155)=1,7,IF(('医院自评'!J154+'医院自评'!K154)=1,6,IF(('医院自评'!J153+'医院自评'!K153)=1,5,IF(('医院自评'!J152+'医院自评'!K152)=1,4,IF(('医院自评'!J151+'医院自评'!K151)=1,3,IF(('医院自评'!J150+'医院自评'!K150)=1,2,IF(('医院自评'!J149+'医院自评'!K149)=1,1,IF(('医院自评'!J148+'医院自评'!K148)=1,0,0))))))))</f>
        <v>4</v>
      </c>
      <c r="F22" s="10">
        <v>5</v>
      </c>
      <c r="G22" s="30">
        <f>SUMIF('医院自评'!F4:F299,'医院自评'!F9,'医院自评'!J4:J299)</f>
        <v>0</v>
      </c>
      <c r="H22" s="30">
        <f>SUMIF('医院自评'!F4:F299,'医院自评'!F9,'医院自评'!K4:K299)</f>
        <v>0</v>
      </c>
      <c r="I22" s="30">
        <f>SUMIF('医院自评'!F4:F299,'医院自评'!F9,'医院自评'!I4:I299)</f>
        <v>0</v>
      </c>
      <c r="J22" s="43" t="str">
        <f>IF(AND(G22&gt;=19,H22&gt;=8,I22&gt;=140),"符合五级","不符合")</f>
        <v>不符合</v>
      </c>
    </row>
    <row r="23" spans="1:10" ht="13.5">
      <c r="A23" s="3">
        <f>'医院自评'!A156</f>
        <v>20</v>
      </c>
      <c r="B23" s="3" t="str">
        <f>'医院自评'!D156</f>
        <v>检查报告（有效应用按检查项目人次比例计算）</v>
      </c>
      <c r="C23" s="3">
        <f>IF(('医院自评'!J163+'医院自评'!K163)=1,7,IF(('医院自评'!J162+'医院自评'!K162)=1,6,IF(('医院自评'!J161+'医院自评'!K161)=1,5,IF(('医院自评'!J160+'医院自评'!K160)=1,4,IF(('医院自评'!J159+'医院自评'!K159)=1,3,IF(('医院自评'!J158+'医院自评'!K158)=1,2,IF(('医院自评'!J157+'医院自评'!K157)=1,1,IF(('医院自评'!J156+'医院自评'!K156)=1,0,0))))))))</f>
        <v>4</v>
      </c>
      <c r="F23" s="10">
        <v>6</v>
      </c>
      <c r="G23" s="30">
        <f>SUMIF('医院自评'!F4:F299,'医院自评'!F10,'医院自评'!J4:J299)</f>
        <v>0</v>
      </c>
      <c r="H23" s="30">
        <f>SUMIF('医院自评'!F4:F299,'医院自评'!F10,'医院自评'!K4:K299)</f>
        <v>0</v>
      </c>
      <c r="I23" s="30">
        <f>SUMIF('医院自评'!F4:F299,'医院自评'!F10,'医院自评'!I4:I299)</f>
        <v>0</v>
      </c>
      <c r="J23" s="43" t="str">
        <f>IF(AND(G23&gt;=24,H23&gt;=6,I23&gt;=170),"符合六级","不符合")</f>
        <v>不符合</v>
      </c>
    </row>
    <row r="24" spans="1:10" ht="13.5">
      <c r="A24" s="3">
        <f>'医院自评'!A164</f>
        <v>21</v>
      </c>
      <c r="B24" s="3" t="str">
        <f>'医院自评'!D164</f>
        <v>检查图像（有效应用按检查项目人次比例计算）</v>
      </c>
      <c r="C24" s="3">
        <f>IF(('医院自评'!J171+'医院自评'!K171)=1,7,IF(('医院自评'!J170+'医院自评'!K170)=1,6,IF(('医院自评'!J169+'医院自评'!K169)=1,5,IF(('医院自评'!J168+'医院自评'!K168)=1,4,IF(('医院自评'!J167+'医院自评'!K167)=1,3,IF(('医院自评'!J166+'医院自评'!K166)=1,2,IF(('医院自评'!J165+'医院自评'!K165)=1,1,IF(('医院自评'!J164+'医院自评'!K164)=1,0,0))))))))</f>
        <v>3</v>
      </c>
      <c r="F24" s="10">
        <v>7</v>
      </c>
      <c r="G24" s="30">
        <f>SUMIF('医院自评'!F4:F299,7,'医院自评'!J4:J299)</f>
        <v>0</v>
      </c>
      <c r="H24" s="30">
        <f>SUMIF('医院自评'!F4:F299,2,'医院自评'!K4:K299)</f>
        <v>0</v>
      </c>
      <c r="I24" s="30">
        <f>SUMIF('医院自评'!F4:F299,'医院自评'!F11,'医院自评'!I4:I299)</f>
        <v>0</v>
      </c>
      <c r="J24" s="43" t="str">
        <f>IF(AND(G24&gt;=24,H24&gt;=6,I24&gt;=210),"符合七级","不符合")</f>
        <v>不符合</v>
      </c>
    </row>
    <row r="25" spans="1:3" ht="13.5">
      <c r="A25" s="3">
        <f>'医院自评'!A172</f>
        <v>22</v>
      </c>
      <c r="B25" s="3" t="str">
        <f>'医院自评'!D172</f>
        <v>标本处理（有效应用按检验项目人次比例计算）</v>
      </c>
      <c r="C25" s="3">
        <f>IF(('医院自评'!J179+'医院自评'!K179)=1,7,IF(('医院自评'!J178+'医院自评'!K178)=1,6,IF(('医院自评'!J177+'医院自评'!K177)=1,5,IF(('医院自评'!J176+'医院自评'!K176)=1,4,IF(('医院自评'!J175+'医院自评'!K175)=1,3,IF(('医院自评'!J174+'医院自评'!K174)=1,2,IF(('医院自评'!J173+'医院自评'!K173)=1,1,IF(('医院自评'!J172+'医院自评'!K172)=1,0,0))))))))</f>
        <v>4</v>
      </c>
    </row>
    <row r="26" spans="1:3" ht="13.5">
      <c r="A26" s="3">
        <f>'医院自评'!A180</f>
        <v>23</v>
      </c>
      <c r="B26" s="3" t="str">
        <f>'医院自评'!D180</f>
        <v>检验结果记录（有效应用按检验项目人次比例计算）</v>
      </c>
      <c r="C26" s="3">
        <f>IF(('医院自评'!J187+'医院自评'!K187)=1,7,IF(('医院自评'!J186+'医院自评'!K186)=1,6,IF(('医院自评'!J185+'医院自评'!K185)=1,5,IF(('医院自评'!J184+'医院自评'!K184)=1,4,IF(('医院自评'!J183+'医院自评'!K183)=1,3,IF(('医院自评'!J182+'医院自评'!K182)=1,2,IF(('医院自评'!J181+'医院自评'!K181)=1,1,IF(('医院自评'!J180+'医院自评'!K180)=1,0,0))))))))</f>
        <v>4</v>
      </c>
    </row>
    <row r="27" spans="1:3" ht="13.5">
      <c r="A27" s="3">
        <f>'医院自评'!A188</f>
        <v>24</v>
      </c>
      <c r="B27" s="3" t="str">
        <f>'医院自评'!D188</f>
        <v>报告生成（有效应用按检验项目人次比例计算）</v>
      </c>
      <c r="C27" s="3">
        <f>IF(('医院自评'!J195+'医院自评'!K195)=1,7,IF(('医院自评'!J194+'医院自评'!K194)=1,6,IF(('医院自评'!J193+'医院自评'!K193)=1,5,IF(('医院自评'!J192+'医院自评'!K192)=1,4,IF(('医院自评'!J191+'医院自评'!K191)=1,3,IF(('医院自评'!J190+'医院自评'!K190)=1,2,IF(('医院自评'!J189+'医院自评'!K189)=1,1,IF(('医院自评'!J188+'医院自评'!K188)=1,0,0))))))))</f>
        <v>4</v>
      </c>
    </row>
    <row r="28" spans="1:3" ht="13.5">
      <c r="A28" s="3">
        <f>'医院自评'!A196</f>
        <v>25</v>
      </c>
      <c r="B28" s="3" t="str">
        <f>'医院自评'!D196</f>
        <v>治疗记录（有效应用按治疗项目人次比例计算）</v>
      </c>
      <c r="C28" s="3">
        <f>IF(('医院自评'!J203+'医院自评'!K203)=1,7,IF(('医院自评'!J202+'医院自评'!K202)=1,6,IF(('医院自评'!J201+'医院自评'!K201)=1,5,IF(('医院自评'!J200+'医院自评'!K200)=1,4,IF(('医院自评'!J199+'医院自评'!K199)=1,3,IF(('医院自评'!J198+'医院自评'!K198)=1,2,IF(('医院自评'!J197+'医院自评'!K197)=1,1,IF(('医院自评'!J196+'医院自评'!K196)=1,0,0))))))))</f>
        <v>4</v>
      </c>
    </row>
    <row r="29" spans="1:3" ht="13.5">
      <c r="A29" s="3">
        <f>'医院自评'!A204</f>
        <v>26</v>
      </c>
      <c r="B29" s="3" t="str">
        <f>'医院自评'!D204</f>
        <v>手术预约与登记（有效应用按使用科室计算）</v>
      </c>
      <c r="C29" s="3">
        <f>IF(('医院自评'!J211+'医院自评'!K211)=1,7,IF(('医院自评'!J210+'医院自评'!K210)=1,6,IF(('医院自评'!J209+'医院自评'!K209)=1,5,IF(('医院自评'!J208+'医院自评'!K208)=1,4,IF(('医院自评'!J207+'医院自评'!K207)=1,3,IF(('医院自评'!J206+'医院自评'!K206)=1,2,IF(('医院自评'!J205+'医院自评'!K205)=1,1,IF(('医院自评'!J204+'医院自评'!K204)=1,0,0))))))))</f>
        <v>4</v>
      </c>
    </row>
    <row r="30" spans="1:3" ht="13.5">
      <c r="A30" s="3">
        <f>'医院自评'!A212</f>
        <v>27</v>
      </c>
      <c r="B30" s="3" t="str">
        <f>'医院自评'!D212</f>
        <v>麻醉信息（实现比例按监护仪估算）</v>
      </c>
      <c r="C30" s="3">
        <f>IF(('医院自评'!J219+'医院自评'!K219)=1,7,IF(('医院自评'!J218+'医院自评'!K218)=1,6,IF(('医院自评'!J217+'医院自评'!K217)=1,5,IF(('医院自评'!J216+'医院自评'!K216)=1,4,IF(('医院自评'!J215+'医院自评'!K215)=1,3,IF(('医院自评'!J214+'医院自评'!K214)=1,2,IF(('医院自评'!J213+'医院自评'!K213)=1,1,IF(('医院自评'!J212+'医院自评'!K212)=1,0,0))))))))</f>
        <v>0</v>
      </c>
    </row>
    <row r="31" spans="1:3" ht="13.5">
      <c r="A31" s="3">
        <f>'医院自评'!A220</f>
        <v>28</v>
      </c>
      <c r="B31" s="3" t="str">
        <f>'医院自评'!D220</f>
        <v>监护数据（有效应用按监护仪估算）</v>
      </c>
      <c r="C31" s="3">
        <f>IF(('医院自评'!J227+'医院自评'!K227)=1,7,IF(('医院自评'!J226+'医院自评'!K226)=1,6,IF(('医院自评'!J225+'医院自评'!K225)=1,5,IF(('医院自评'!J224+'医院自评'!K224)=1,4,IF(('医院自评'!J223+'医院自评'!K223)=1,3,IF(('医院自评'!J222+'医院自评'!K222)=1,2,IF(('医院自评'!J221+'医院自评'!K221)=1,1,IF(('医院自评'!J220+'医院自评'!K220)=1,0,0))))))))</f>
        <v>0</v>
      </c>
    </row>
    <row r="32" spans="1:3" ht="13.5">
      <c r="A32" s="3">
        <f>'医院自评'!A228</f>
        <v>29</v>
      </c>
      <c r="B32" s="3" t="str">
        <f>'医院自评'!D228</f>
        <v>血液准备（有效应用按输血人次比例计算）</v>
      </c>
      <c r="C32" s="3">
        <f>IF(('医院自评'!J235+'医院自评'!K235)=1,7,IF(('医院自评'!J234+'医院自评'!K234)=1,6,IF(('医院自评'!J233+'医院自评'!K233)=1,5,IF(('医院自评'!J232+'医院自评'!K232)=1,4,IF(('医院自评'!J231+'医院自评'!K231)=1,3,IF(('医院自评'!J230+'医院自评'!K230)=1,2,IF(('医院自评'!J229+'医院自评'!K229)=1,1,IF(('医院自评'!J228+'医院自评'!K228)=1,0,0))))))))</f>
        <v>0</v>
      </c>
    </row>
    <row r="33" spans="1:3" ht="13.5">
      <c r="A33" s="3">
        <f>'医院自评'!A236</f>
        <v>30</v>
      </c>
      <c r="B33" s="3" t="str">
        <f>'医院自评'!D236</f>
        <v>配血与用血（有效应用按输血人次比例计算）</v>
      </c>
      <c r="C33" s="3">
        <f>IF(('医院自评'!J243+'医院自评'!K243)=1,7,IF(('医院自评'!J242+'医院自评'!K242)=1,6,IF(('医院自评'!J241+'医院自评'!K241)=1,5,IF(('医院自评'!J240+'医院自评'!K240)=1,4,IF(('医院自评'!J239+'医院自评'!K239)=1,3,IF(('医院自评'!J238+'医院自评'!K238)=1,2,IF(('医院自评'!J237+'医院自评'!K237)=1,1,IF(('医院自评'!J236+'医院自评'!K236)=1,0,0))))))))</f>
        <v>0</v>
      </c>
    </row>
    <row r="34" spans="1:3" ht="13.5">
      <c r="A34" s="3">
        <f>'医院自评'!A244</f>
        <v>31</v>
      </c>
      <c r="B34" s="3" t="str">
        <f>'医院自评'!D244</f>
        <v>门诊药品准备与调剂（有效应用按处方数人次比例计算）</v>
      </c>
      <c r="C34" s="3">
        <f>IF(('医院自评'!J251+'医院自评'!K251)=1,7,IF(('医院自评'!J250+'医院自评'!K250)=1,6,IF(('医院自评'!J249+'医院自评'!K249)=1,5,IF(('医院自评'!J248+'医院自评'!K248)=1,4,IF(('医院自评'!J247+'医院自评'!K247)=1,3,IF(('医院自评'!J246+'医院自评'!K246)=1,2,IF(('医院自评'!J245+'医院自评'!K245)=1,1,IF(('医院自评'!J244+'医院自评'!K244)=1,0,0))))))))</f>
        <v>3</v>
      </c>
    </row>
    <row r="35" spans="1:3" ht="13.5">
      <c r="A35" s="3">
        <f>'医院自评'!A252</f>
        <v>32</v>
      </c>
      <c r="B35" s="3" t="str">
        <f>'医院自评'!D252</f>
        <v>病房药品配置（有效应用按患者数比例计算）</v>
      </c>
      <c r="C35" s="3">
        <f>IF(('医院自评'!J259+'医院自评'!K259)=1,7,IF(('医院自评'!J258+'医院自评'!K258)=1,6,IF(('医院自评'!J257+'医院自评'!K257)=1,5,IF(('医院自评'!J256+'医院自评'!K256)=1,4,IF(('医院自评'!J255+'医院自评'!K255)=1,3,IF(('医院自评'!J254+'医院自评'!K254)=1,2,IF(('医院自评'!J253+'医院自评'!K253)=1,1,IF(('医院自评'!J252+'医院自评'!K252)=1,0,0))))))))</f>
        <v>3</v>
      </c>
    </row>
    <row r="36" spans="1:3" ht="13.5">
      <c r="A36" s="3">
        <f>'医院自评'!A260</f>
        <v>33</v>
      </c>
      <c r="B36" s="3" t="str">
        <f>'医院自评'!D260</f>
        <v>病历质量控制（实现比例按病历数量计算）</v>
      </c>
      <c r="C36" s="3">
        <f>IF(('医院自评'!J267+'医院自评'!K267)=1,7,IF(('医院自评'!J266+'医院自评'!K266)=1,6,IF(('医院自评'!J265+'医院自评'!K265)=1,5,IF(('医院自评'!J264+'医院自评'!K264)=1,4,IF(('医院自评'!J263+'医院自评'!K263)=1,3,IF(('医院自评'!J262+'医院自评'!K262)=1,2,IF(('医院自评'!J261+'医院自评'!K261)=1,1,IF(('医院自评'!J260+'医院自评'!K260)=1,0,0))))))))</f>
        <v>4</v>
      </c>
    </row>
    <row r="37" spans="1:3" ht="13.5">
      <c r="A37" s="3">
        <f>'医院自评'!A268</f>
        <v>34</v>
      </c>
      <c r="B37" s="3" t="str">
        <f>'医院自评'!D268</f>
        <v>病历数据存储（有效应用按照已有记录年限考察）</v>
      </c>
      <c r="C37" s="3">
        <f>IF(('医院自评'!J275+'医院自评'!K275)=1,7,IF(('医院自评'!J274+'医院自评'!K274)=1,6,IF(('医院自评'!J273+'医院自评'!K273)=1,5,IF(('医院自评'!J272+'医院自评'!K272)=1,4,IF(('医院自评'!J271+'医院自评'!K271)=1,3,IF(('医院自评'!J270+'医院自评'!K270)=1,2,IF(('医院自评'!J269+'医院自评'!K269)=1,1,IF(('医院自评'!J268+'医院自评'!K268)=1,0,0))))))))</f>
        <v>4</v>
      </c>
    </row>
    <row r="38" spans="1:3" ht="13.5">
      <c r="A38" s="3">
        <f>'医院自评'!A276</f>
        <v>35</v>
      </c>
      <c r="B38" s="3" t="str">
        <f>'医院自评'!D276</f>
        <v>电子认证与签名（有效应用按系统数考察）</v>
      </c>
      <c r="C38" s="3">
        <f>IF(('医院自评'!J283+'医院自评'!K283)=1,7,IF(('医院自评'!J282+'医院自评'!K282)=1,6,IF(('医院自评'!J281+'医院自评'!K281)=1,5,IF(('医院自评'!J280+'医院自评'!K280)=1,4,IF(('医院自评'!J279+'医院自评'!K279)=1,3,IF(('医院自评'!J278+'医院自评'!K278)=1,2,IF(('医院自评'!J277+'医院自评'!K277)=1,1,IF(('医院自评'!J276+'医院自评'!K276)=1,0,0))))))))</f>
        <v>4</v>
      </c>
    </row>
    <row r="39" spans="1:3" ht="13.5">
      <c r="A39" s="3">
        <f>'医院自评'!A284</f>
        <v>36</v>
      </c>
      <c r="B39" s="3" t="str">
        <f>'医院自评'!D284</f>
        <v>病历数据访问控制（按照已有记录年限考察）</v>
      </c>
      <c r="C39" s="3">
        <f>IF(('医院自评'!J291+'医院自评'!K291)=1,7,IF(('医院自评'!J290+'医院自评'!K290)=1,6,IF(('医院自评'!J289+'医院自评'!K289)=1,5,IF(('医院自评'!J288+'医院自评'!K288)=1,4,IF(('医院自评'!J287+'医院自评'!K287)=1,3,IF(('医院自评'!J286+'医院自评'!K286)=1,2,IF(('医院自评'!J285+'医院自评'!K285)=1,1,IF(('医院自评'!J284+'医院自评'!K284)=1,0,0))))))))</f>
        <v>4</v>
      </c>
    </row>
    <row r="40" spans="1:3" ht="13.5">
      <c r="A40" s="3">
        <f>'医院自评'!A292</f>
        <v>37</v>
      </c>
      <c r="B40" s="3" t="str">
        <f>'医院自评'!D292</f>
        <v>系统灾难恢复体系（实现比例按系统数估算）</v>
      </c>
      <c r="C40" s="3">
        <f>IF(('医院自评'!J299+'医院自评'!K299)=1,7,IF(('医院自评'!J298+'医院自评'!K298)=1,6,IF(('医院自评'!J297+'医院自评'!K297)=1,5,IF(('医院自评'!J296+'医院自评'!K296)=1,4,IF(('医院自评'!J295+'医院自评'!K295)=1,3,IF(('医院自评'!J294+'医院自评'!K294)=1,2,IF(('医院自评'!J293+'医院自评'!K293)=1,1,IF(('医院自评'!J292+'医院自评'!K292)=1,0,0))))))))</f>
        <v>4</v>
      </c>
    </row>
  </sheetData>
  <sheetProtection/>
  <mergeCells count="2">
    <mergeCell ref="A2:C2"/>
    <mergeCell ref="A1:C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Administrator</cp:lastModifiedBy>
  <cp:lastPrinted>2011-07-07T07:17:30Z</cp:lastPrinted>
  <dcterms:created xsi:type="dcterms:W3CDTF">2010-11-11T02:56:41Z</dcterms:created>
  <dcterms:modified xsi:type="dcterms:W3CDTF">2012-12-13T02:32:02Z</dcterms:modified>
  <cp:category/>
  <cp:version/>
  <cp:contentType/>
  <cp:contentStatus/>
</cp:coreProperties>
</file>